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kuss-my.sharepoint.com/personal/difl_nanoq_gl/Documents/Skrivebord/"/>
    </mc:Choice>
  </mc:AlternateContent>
  <xr:revisionPtr revIDLastSave="1" documentId="8_{1D08B8F5-F79F-40B0-8E66-34E30C7BCF87}" xr6:coauthVersionLast="47" xr6:coauthVersionMax="47" xr10:uidLastSave="{ED98BD45-E446-4214-B35F-E081E4A87A36}"/>
  <bookViews>
    <workbookView xWindow="-120" yWindow="-120" windowWidth="29040" windowHeight="15720" tabRatio="764" xr2:uid="{00000000-000D-0000-FFFF-FFFF00000000}"/>
  </bookViews>
  <sheets>
    <sheet name="Forside" sheetId="1" r:id="rId1"/>
    <sheet name="Ledelse" sheetId="2" r:id="rId2"/>
    <sheet name="Antal børn" sheetId="3" r:id="rId3"/>
    <sheet name="Personale 1" sheetId="4" r:id="rId4"/>
    <sheet name="Personale 2" sheetId="8" r:id="rId5"/>
    <sheet name="Personale 3" sheetId="11" r:id="rId6"/>
    <sheet name="Personale 4" sheetId="12" r:id="rId7"/>
    <sheet name="Personale 5" sheetId="13" r:id="rId8"/>
    <sheet name="Personalefordeling" sheetId="9" r:id="rId9"/>
    <sheet name="Stuer" sheetId="5" r:id="rId10"/>
    <sheet name="Normering" sheetId="6" r:id="rId11"/>
    <sheet name="Validitet" sheetId="7" state="hidden" r:id="rId12"/>
    <sheet name="Dagpleje" sheetId="10" r:id="rId13"/>
    <sheet name="Institutionsliste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6" l="1"/>
  <c r="F36" i="1" l="1"/>
  <c r="B36" i="1"/>
  <c r="F30" i="1"/>
  <c r="B30" i="1"/>
  <c r="B24" i="1"/>
  <c r="B18" i="1"/>
  <c r="B12" i="1"/>
  <c r="C43" i="13" l="1"/>
  <c r="L31" i="13"/>
  <c r="L29" i="13"/>
  <c r="L27" i="13"/>
  <c r="L25" i="13"/>
  <c r="L23" i="13"/>
  <c r="L21" i="13"/>
  <c r="L19" i="13"/>
  <c r="L17" i="13"/>
  <c r="L15" i="13"/>
  <c r="L13" i="13"/>
  <c r="L11" i="13"/>
  <c r="C2" i="13"/>
  <c r="C1" i="13"/>
  <c r="C43" i="12"/>
  <c r="L31" i="12"/>
  <c r="L29" i="12"/>
  <c r="L27" i="12"/>
  <c r="L25" i="12"/>
  <c r="L23" i="12"/>
  <c r="L21" i="12"/>
  <c r="L19" i="12"/>
  <c r="L17" i="12"/>
  <c r="L15" i="12"/>
  <c r="T14" i="12" s="1"/>
  <c r="L13" i="12"/>
  <c r="L11" i="12"/>
  <c r="C2" i="12"/>
  <c r="C1" i="12"/>
  <c r="C43" i="11"/>
  <c r="L31" i="11"/>
  <c r="L29" i="11"/>
  <c r="L27" i="11"/>
  <c r="L25" i="11"/>
  <c r="L23" i="11"/>
  <c r="L21" i="11"/>
  <c r="L19" i="11"/>
  <c r="L17" i="11"/>
  <c r="L15" i="11"/>
  <c r="L13" i="11"/>
  <c r="L11" i="11"/>
  <c r="C2" i="11"/>
  <c r="C1" i="11"/>
  <c r="S15" i="13" l="1"/>
  <c r="T15" i="13"/>
  <c r="S15" i="12"/>
  <c r="T15" i="12"/>
  <c r="S14" i="11"/>
  <c r="S15" i="11"/>
  <c r="T15" i="11"/>
  <c r="S11" i="12"/>
  <c r="S13" i="13"/>
  <c r="S14" i="13"/>
  <c r="T14" i="13"/>
  <c r="S14" i="12"/>
  <c r="T14" i="11"/>
  <c r="S13" i="12"/>
  <c r="T13" i="11"/>
  <c r="S11" i="13"/>
  <c r="T13" i="13"/>
  <c r="T11" i="13"/>
  <c r="S12" i="13"/>
  <c r="T12" i="13"/>
  <c r="T11" i="12"/>
  <c r="S12" i="12"/>
  <c r="T13" i="12"/>
  <c r="T12" i="12"/>
  <c r="T12" i="11"/>
  <c r="T11" i="11"/>
  <c r="S13" i="11"/>
  <c r="S11" i="11"/>
  <c r="S12" i="11"/>
  <c r="H42" i="10"/>
  <c r="G42" i="10"/>
  <c r="E42" i="10"/>
  <c r="C42" i="10"/>
  <c r="I39" i="10"/>
  <c r="I36" i="10"/>
  <c r="I33" i="10"/>
  <c r="I30" i="10"/>
  <c r="I27" i="10"/>
  <c r="I24" i="10"/>
  <c r="I21" i="10"/>
  <c r="C50" i="10"/>
  <c r="C2" i="10"/>
  <c r="C1" i="10"/>
  <c r="I42" i="10" l="1"/>
  <c r="C43" i="8"/>
  <c r="L31" i="8"/>
  <c r="L29" i="8"/>
  <c r="L27" i="8"/>
  <c r="L25" i="8"/>
  <c r="L23" i="8"/>
  <c r="L21" i="8"/>
  <c r="L19" i="8"/>
  <c r="L17" i="8"/>
  <c r="L15" i="8"/>
  <c r="L13" i="8"/>
  <c r="L11" i="8"/>
  <c r="C2" i="8"/>
  <c r="C1" i="8"/>
  <c r="L17" i="4"/>
  <c r="L19" i="4"/>
  <c r="L21" i="4"/>
  <c r="L23" i="4"/>
  <c r="L25" i="4"/>
  <c r="L27" i="4"/>
  <c r="L29" i="4"/>
  <c r="L31" i="4"/>
  <c r="L15" i="4"/>
  <c r="L13" i="4"/>
  <c r="L11" i="4"/>
  <c r="C50" i="9"/>
  <c r="C2" i="9"/>
  <c r="C1" i="9"/>
  <c r="H34" i="3"/>
  <c r="G34" i="3"/>
  <c r="T15" i="4" l="1"/>
  <c r="S15" i="4"/>
  <c r="G23" i="9"/>
  <c r="E23" i="9"/>
  <c r="S15" i="8"/>
  <c r="T15" i="8"/>
  <c r="G19" i="9"/>
  <c r="G15" i="9"/>
  <c r="G17" i="9"/>
  <c r="G21" i="9"/>
  <c r="E17" i="9"/>
  <c r="E19" i="9"/>
  <c r="E21" i="9"/>
  <c r="E15" i="9"/>
  <c r="S13" i="8"/>
  <c r="T11" i="8"/>
  <c r="T13" i="8"/>
  <c r="T12" i="8"/>
  <c r="S14" i="8"/>
  <c r="S11" i="8"/>
  <c r="T14" i="8"/>
  <c r="S12" i="8"/>
  <c r="S11" i="4"/>
  <c r="S14" i="4"/>
  <c r="S12" i="4"/>
  <c r="T13" i="4"/>
  <c r="T11" i="4"/>
  <c r="S13" i="4"/>
  <c r="T14" i="4"/>
  <c r="T12" i="4"/>
  <c r="A33" i="4"/>
  <c r="I33" i="4"/>
  <c r="H33" i="4"/>
  <c r="H33" i="8" s="1"/>
  <c r="H33" i="11" s="1"/>
  <c r="H33" i="12" s="1"/>
  <c r="H33" i="13" s="1"/>
  <c r="G33" i="4"/>
  <c r="G33" i="8" s="1"/>
  <c r="G33" i="11" s="1"/>
  <c r="G33" i="12" s="1"/>
  <c r="G33" i="13" s="1"/>
  <c r="D23" i="9" l="1"/>
  <c r="H23" i="9" s="1"/>
  <c r="F23" i="9"/>
  <c r="I23" i="9"/>
  <c r="E25" i="9"/>
  <c r="G25" i="9"/>
  <c r="D19" i="9"/>
  <c r="F15" i="9"/>
  <c r="D21" i="9"/>
  <c r="D17" i="9"/>
  <c r="F17" i="9"/>
  <c r="F21" i="9"/>
  <c r="F19" i="9"/>
  <c r="D15" i="9"/>
  <c r="I33" i="8"/>
  <c r="I33" i="11" s="1"/>
  <c r="I33" i="12" s="1"/>
  <c r="I33" i="13" s="1"/>
  <c r="A33" i="8"/>
  <c r="A33" i="11" s="1"/>
  <c r="A33" i="12" s="1"/>
  <c r="A33" i="13" s="1"/>
  <c r="I17" i="9"/>
  <c r="I15" i="9"/>
  <c r="I19" i="9"/>
  <c r="I21" i="9"/>
  <c r="D28" i="6"/>
  <c r="D26" i="6"/>
  <c r="D25" i="9" l="1"/>
  <c r="F25" i="9"/>
  <c r="I25" i="9"/>
  <c r="H19" i="9"/>
  <c r="H17" i="9"/>
  <c r="H21" i="9"/>
  <c r="H15" i="9"/>
  <c r="F7" i="7"/>
  <c r="F9" i="7"/>
  <c r="F11" i="7"/>
  <c r="F13" i="7"/>
  <c r="F15" i="7"/>
  <c r="F17" i="7"/>
  <c r="F19" i="7"/>
  <c r="F21" i="7"/>
  <c r="F23" i="7"/>
  <c r="F5" i="7"/>
  <c r="D7" i="7"/>
  <c r="D9" i="7"/>
  <c r="D11" i="7"/>
  <c r="D13" i="7"/>
  <c r="D15" i="7"/>
  <c r="D17" i="7"/>
  <c r="D19" i="7"/>
  <c r="D21" i="7"/>
  <c r="D23" i="7"/>
  <c r="D5" i="7"/>
  <c r="C7" i="7"/>
  <c r="C9" i="7"/>
  <c r="C11" i="7"/>
  <c r="C13" i="7"/>
  <c r="C15" i="7"/>
  <c r="C17" i="7"/>
  <c r="C19" i="7"/>
  <c r="C21" i="7"/>
  <c r="C23" i="7"/>
  <c r="C5" i="7"/>
  <c r="B7" i="7"/>
  <c r="B9" i="7"/>
  <c r="B11" i="7"/>
  <c r="B13" i="7"/>
  <c r="B15" i="7"/>
  <c r="B17" i="7"/>
  <c r="B19" i="7"/>
  <c r="B21" i="7"/>
  <c r="B23" i="7"/>
  <c r="B5" i="7"/>
  <c r="K41" i="7"/>
  <c r="K44" i="7"/>
  <c r="K47" i="7"/>
  <c r="K50" i="7"/>
  <c r="K38" i="7"/>
  <c r="E41" i="7"/>
  <c r="E44" i="7"/>
  <c r="E47" i="7"/>
  <c r="E50" i="7"/>
  <c r="E38" i="7"/>
  <c r="G28" i="6"/>
  <c r="G26" i="6"/>
  <c r="C50" i="6"/>
  <c r="C2" i="6"/>
  <c r="C1" i="6"/>
  <c r="I32" i="5"/>
  <c r="G32" i="5"/>
  <c r="F32" i="5"/>
  <c r="G17" i="6" s="1"/>
  <c r="C32" i="5"/>
  <c r="B32" i="5"/>
  <c r="G13" i="6" s="1"/>
  <c r="C49" i="5"/>
  <c r="C2" i="5"/>
  <c r="C1" i="5"/>
  <c r="G21" i="7" l="1"/>
  <c r="H25" i="9"/>
  <c r="G23" i="7"/>
  <c r="G17" i="7"/>
  <c r="G13" i="7"/>
  <c r="I13" i="7" s="1"/>
  <c r="H13" i="7" s="1"/>
  <c r="N13" i="7" s="1"/>
  <c r="I17" i="7"/>
  <c r="H17" i="7" s="1"/>
  <c r="N17" i="7" s="1"/>
  <c r="I23" i="7"/>
  <c r="G15" i="7"/>
  <c r="I15" i="7" s="1"/>
  <c r="H15" i="7" s="1"/>
  <c r="N15" i="7" s="1"/>
  <c r="I21" i="7"/>
  <c r="H21" i="7" s="1"/>
  <c r="N21" i="7" s="1"/>
  <c r="G19" i="7"/>
  <c r="G11" i="7"/>
  <c r="I11" i="7" s="1"/>
  <c r="H11" i="7" s="1"/>
  <c r="N11" i="7" s="1"/>
  <c r="G9" i="7"/>
  <c r="I9" i="7" s="1"/>
  <c r="H9" i="7" s="1"/>
  <c r="N9" i="7" s="1"/>
  <c r="G7" i="7"/>
  <c r="I7" i="7" s="1"/>
  <c r="H7" i="7" s="1"/>
  <c r="N7" i="7" s="1"/>
  <c r="G5" i="7"/>
  <c r="I5" i="7" s="1"/>
  <c r="G24" i="6"/>
  <c r="G11" i="6"/>
  <c r="K53" i="7"/>
  <c r="F25" i="7"/>
  <c r="G19" i="6"/>
  <c r="C25" i="7"/>
  <c r="B25" i="7"/>
  <c r="C43" i="4"/>
  <c r="C2" i="4"/>
  <c r="C1" i="4"/>
  <c r="C50" i="3"/>
  <c r="E34" i="3"/>
  <c r="C34" i="3"/>
  <c r="I16" i="3"/>
  <c r="I19" i="3"/>
  <c r="O61" i="7" s="1"/>
  <c r="O60" i="7" s="1"/>
  <c r="I22" i="3"/>
  <c r="I25" i="3"/>
  <c r="I28" i="3"/>
  <c r="I31" i="3"/>
  <c r="I13" i="3"/>
  <c r="C2" i="3"/>
  <c r="C1" i="3"/>
  <c r="C50" i="2"/>
  <c r="C2" i="2"/>
  <c r="C1" i="2"/>
  <c r="H23" i="7" l="1"/>
  <c r="N23" i="7" s="1"/>
  <c r="E42" i="6"/>
  <c r="I19" i="7"/>
  <c r="H19" i="7" s="1"/>
  <c r="N19" i="7" s="1"/>
  <c r="G30" i="6"/>
  <c r="G33" i="6" s="1"/>
  <c r="D30" i="6"/>
  <c r="D33" i="6" s="1"/>
  <c r="H5" i="7"/>
  <c r="N5" i="7" s="1"/>
  <c r="E38" i="6"/>
  <c r="E40" i="6"/>
  <c r="I34" i="3"/>
  <c r="N25" i="7" l="1"/>
  <c r="D15" i="6" s="1"/>
  <c r="D13" i="6" l="1"/>
  <c r="D17" i="6"/>
  <c r="D19" i="6" l="1"/>
</calcChain>
</file>

<file path=xl/sharedStrings.xml><?xml version="1.0" encoding="utf-8"?>
<sst xmlns="http://schemas.openxmlformats.org/spreadsheetml/2006/main" count="968" uniqueCount="513">
  <si>
    <t>Nalunaarut 1. oktober</t>
  </si>
  <si>
    <t>Indberetning pr. 1. oktober</t>
  </si>
  <si>
    <t>E-maili</t>
  </si>
  <si>
    <t>E-mail</t>
  </si>
  <si>
    <t>Kommuni</t>
  </si>
  <si>
    <t>Kommune</t>
  </si>
  <si>
    <t>Kommune:</t>
  </si>
  <si>
    <t>Institution:</t>
  </si>
  <si>
    <t>I</t>
  </si>
  <si>
    <t>Pisortat</t>
  </si>
  <si>
    <t>Ledelse</t>
  </si>
  <si>
    <r>
      <rPr>
        <b/>
        <sz val="14"/>
        <color theme="1"/>
        <rFont val="Calibri"/>
        <family val="2"/>
        <scheme val="minor"/>
      </rPr>
      <t xml:space="preserve">Atorfik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</t>
    </r>
    <r>
      <rPr>
        <i/>
        <sz val="14"/>
        <color theme="1"/>
        <rFont val="Calibri"/>
        <family val="2"/>
        <scheme val="minor"/>
      </rPr>
      <t>Stilling</t>
    </r>
  </si>
  <si>
    <r>
      <rPr>
        <b/>
        <sz val="14"/>
        <color theme="1"/>
        <rFont val="Calibri"/>
        <family val="2"/>
        <scheme val="minor"/>
      </rPr>
      <t>Aqqa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</t>
    </r>
    <r>
      <rPr>
        <i/>
        <sz val="14"/>
        <color theme="1"/>
        <rFont val="Calibri"/>
        <family val="2"/>
        <scheme val="minor"/>
      </rPr>
      <t>Navn</t>
    </r>
  </si>
  <si>
    <r>
      <rPr>
        <b/>
        <sz val="14"/>
        <color theme="1"/>
        <rFont val="Calibri"/>
        <family val="2"/>
        <scheme val="minor"/>
      </rPr>
      <t xml:space="preserve">Pisortaq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</t>
    </r>
    <r>
      <rPr>
        <i/>
        <sz val="14"/>
        <color theme="1"/>
        <rFont val="Calibri"/>
        <family val="2"/>
        <scheme val="minor"/>
      </rPr>
      <t>Leder</t>
    </r>
  </si>
  <si>
    <r>
      <rPr>
        <b/>
        <sz val="14"/>
        <color theme="1"/>
        <rFont val="Calibri"/>
        <family val="2"/>
        <scheme val="minor"/>
      </rPr>
      <t xml:space="preserve">Pisortap tullia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Souschef</t>
    </r>
  </si>
  <si>
    <t>KIIIP FORM 147-1</t>
  </si>
  <si>
    <t>II</t>
  </si>
  <si>
    <t>Meeqqat amerlassusaat</t>
  </si>
  <si>
    <t>Antal børn</t>
  </si>
  <si>
    <r>
      <rPr>
        <b/>
        <sz val="11"/>
        <color theme="1"/>
        <rFont val="Calibri"/>
        <family val="2"/>
        <scheme val="minor"/>
      </rPr>
      <t>Ukiut</t>
    </r>
    <r>
      <rPr>
        <sz val="11"/>
        <color theme="1"/>
        <rFont val="Calibri"/>
        <family val="2"/>
        <scheme val="minor"/>
      </rPr>
      <t xml:space="preserve">                               </t>
    </r>
    <r>
      <rPr>
        <i/>
        <sz val="11"/>
        <color theme="1"/>
        <rFont val="Calibri"/>
        <family val="2"/>
        <scheme val="minor"/>
      </rPr>
      <t>Alder</t>
    </r>
  </si>
  <si>
    <r>
      <rPr>
        <b/>
        <sz val="11"/>
        <color theme="1"/>
        <rFont val="Calibri"/>
        <family val="2"/>
        <scheme val="minor"/>
      </rPr>
      <t>Allatut</t>
    </r>
    <r>
      <rPr>
        <sz val="11"/>
        <color theme="1"/>
        <rFont val="Calibri"/>
        <family val="2"/>
        <scheme val="minor"/>
      </rPr>
      <t xml:space="preserve">                           </t>
    </r>
    <r>
      <rPr>
        <i/>
        <sz val="11"/>
        <color theme="1"/>
        <rFont val="Calibri"/>
        <family val="2"/>
        <scheme val="minor"/>
      </rPr>
      <t>Andet</t>
    </r>
  </si>
  <si>
    <r>
      <rPr>
        <b/>
        <sz val="11"/>
        <color theme="1"/>
        <rFont val="Calibri"/>
        <family val="2"/>
        <scheme val="minor"/>
      </rPr>
      <t>Katillugit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I alt</t>
    </r>
  </si>
  <si>
    <r>
      <rPr>
        <b/>
        <sz val="11"/>
        <color theme="1"/>
        <rFont val="Calibri"/>
        <family val="2"/>
        <scheme val="minor"/>
      </rPr>
      <t xml:space="preserve">0-nik ukiullit </t>
    </r>
    <r>
      <rPr>
        <sz val="11"/>
        <color theme="1"/>
        <rFont val="Calibri"/>
        <family val="2"/>
        <scheme val="minor"/>
      </rPr>
      <t xml:space="preserve">               </t>
    </r>
    <r>
      <rPr>
        <i/>
        <sz val="11"/>
        <color theme="1"/>
        <rFont val="Calibri"/>
        <family val="2"/>
        <scheme val="minor"/>
      </rPr>
      <t>0 årige</t>
    </r>
  </si>
  <si>
    <r>
      <rPr>
        <b/>
        <sz val="11"/>
        <color theme="1"/>
        <rFont val="Calibri"/>
        <family val="2"/>
        <scheme val="minor"/>
      </rPr>
      <t xml:space="preserve">1-nik ukiullit </t>
    </r>
    <r>
      <rPr>
        <sz val="11"/>
        <color theme="1"/>
        <rFont val="Calibri"/>
        <family val="2"/>
        <scheme val="minor"/>
      </rPr>
      <t xml:space="preserve">               1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</si>
  <si>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2-nik ukiullit </t>
    </r>
    <r>
      <rPr>
        <sz val="11"/>
        <color theme="1"/>
        <rFont val="Calibri"/>
        <family val="2"/>
        <scheme val="minor"/>
      </rPr>
      <t xml:space="preserve">               2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</si>
  <si>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3-nik ukiullit </t>
    </r>
    <r>
      <rPr>
        <sz val="11"/>
        <color theme="1"/>
        <rFont val="Calibri"/>
        <family val="2"/>
        <scheme val="minor"/>
      </rPr>
      <t xml:space="preserve">               3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</si>
  <si>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4-nik ukiullit </t>
    </r>
    <r>
      <rPr>
        <sz val="11"/>
        <color theme="1"/>
        <rFont val="Calibri"/>
        <family val="2"/>
        <scheme val="minor"/>
      </rPr>
      <t xml:space="preserve">               4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</si>
  <si>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5-nik ukiullit </t>
    </r>
    <r>
      <rPr>
        <sz val="11"/>
        <color theme="1"/>
        <rFont val="Calibri"/>
        <family val="2"/>
        <scheme val="minor"/>
      </rPr>
      <t xml:space="preserve">               5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</si>
  <si>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6-nik ukiullit </t>
    </r>
    <r>
      <rPr>
        <sz val="11"/>
        <color theme="1"/>
        <rFont val="Calibri"/>
        <family val="2"/>
        <scheme val="minor"/>
      </rPr>
      <t xml:space="preserve">               6</t>
    </r>
    <r>
      <rPr>
        <i/>
        <sz val="11"/>
        <color theme="1"/>
        <rFont val="Calibri"/>
        <family val="2"/>
        <scheme val="minor"/>
      </rPr>
      <t xml:space="preserve"> årige</t>
    </r>
  </si>
  <si>
    <r>
      <rPr>
        <b/>
        <sz val="11"/>
        <color theme="1"/>
        <rFont val="Calibri"/>
        <family val="2"/>
        <scheme val="minor"/>
      </rPr>
      <t xml:space="preserve">Katillugit </t>
    </r>
    <r>
      <rPr>
        <sz val="11"/>
        <color theme="1"/>
        <rFont val="Calibri"/>
        <family val="2"/>
        <scheme val="minor"/>
      </rPr>
      <t xml:space="preserve">                      </t>
    </r>
    <r>
      <rPr>
        <b/>
        <sz val="11"/>
        <color theme="1"/>
        <rFont val="Calibri"/>
        <family val="2"/>
        <scheme val="minor"/>
      </rPr>
      <t>I alt</t>
    </r>
  </si>
  <si>
    <t>KIIIP FORM 147-2</t>
  </si>
  <si>
    <t>III</t>
  </si>
  <si>
    <t>KIIIP FORM 147-3</t>
  </si>
  <si>
    <t>Sulisut</t>
  </si>
  <si>
    <r>
      <t xml:space="preserve">Ilinniagaq </t>
    </r>
    <r>
      <rPr>
        <i/>
        <sz val="11"/>
        <color theme="1"/>
        <rFont val="Calibri"/>
        <family val="2"/>
        <scheme val="minor"/>
      </rPr>
      <t>Uddannelse</t>
    </r>
  </si>
  <si>
    <r>
      <t xml:space="preserve">Atorfik                           </t>
    </r>
    <r>
      <rPr>
        <i/>
        <sz val="11"/>
        <color theme="1"/>
        <rFont val="Calibri"/>
        <family val="2"/>
        <scheme val="minor"/>
      </rPr>
      <t>Stilling</t>
    </r>
  </si>
  <si>
    <r>
      <t xml:space="preserve">Piffisaq tamaat </t>
    </r>
    <r>
      <rPr>
        <i/>
        <sz val="11"/>
        <color theme="1"/>
        <rFont val="Calibri"/>
        <family val="2"/>
        <scheme val="minor"/>
      </rPr>
      <t>Heltids ansat</t>
    </r>
  </si>
  <si>
    <r>
      <t xml:space="preserve">Piffissap ilaa </t>
    </r>
    <r>
      <rPr>
        <sz val="11"/>
        <color theme="1"/>
        <rFont val="Calibri"/>
        <family val="2"/>
        <scheme val="minor"/>
      </rPr>
      <t>Deltids ansat</t>
    </r>
  </si>
  <si>
    <r>
      <t xml:space="preserve">Sap.ak. akunnerit </t>
    </r>
    <r>
      <rPr>
        <i/>
        <sz val="10"/>
        <color theme="1"/>
        <rFont val="Calibri"/>
        <family val="2"/>
        <scheme val="minor"/>
      </rPr>
      <t>Timer i alt om ugen</t>
    </r>
  </si>
  <si>
    <t>Skriv navn, uddannelse, stilling, sæt kryds heltid eller deltid ansat samt arbejdstimer om ugen</t>
  </si>
  <si>
    <t>IV</t>
  </si>
  <si>
    <t>Init</t>
  </si>
  <si>
    <t>Stuer</t>
  </si>
  <si>
    <t>KIIIP FORM 147-4</t>
  </si>
  <si>
    <r>
      <rPr>
        <b/>
        <sz val="11"/>
        <color theme="1"/>
        <rFont val="Calibri"/>
        <family val="2"/>
        <scheme val="minor"/>
      </rPr>
      <t>Ini 1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1</t>
    </r>
  </si>
  <si>
    <r>
      <rPr>
        <b/>
        <sz val="11"/>
        <color theme="1"/>
        <rFont val="Calibri"/>
        <family val="2"/>
        <scheme val="minor"/>
      </rPr>
      <t>Ini 2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2</t>
    </r>
  </si>
  <si>
    <r>
      <rPr>
        <b/>
        <sz val="11"/>
        <color theme="1"/>
        <rFont val="Calibri"/>
        <family val="2"/>
        <scheme val="minor"/>
      </rPr>
      <t>Ini 3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3</t>
    </r>
  </si>
  <si>
    <r>
      <rPr>
        <b/>
        <sz val="11"/>
        <color theme="1"/>
        <rFont val="Calibri"/>
        <family val="2"/>
        <scheme val="minor"/>
      </rPr>
      <t>Ini 4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4</t>
    </r>
  </si>
  <si>
    <r>
      <rPr>
        <b/>
        <sz val="11"/>
        <color theme="1"/>
        <rFont val="Calibri"/>
        <family val="2"/>
        <scheme val="minor"/>
      </rPr>
      <t>Ini 5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5</t>
    </r>
  </si>
  <si>
    <r>
      <rPr>
        <b/>
        <sz val="11"/>
        <color theme="1"/>
        <rFont val="Calibri"/>
        <family val="2"/>
        <scheme val="minor"/>
      </rPr>
      <t>Ini 6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6</t>
    </r>
  </si>
  <si>
    <r>
      <rPr>
        <b/>
        <sz val="11"/>
        <color theme="1"/>
        <rFont val="Calibri"/>
        <family val="2"/>
        <scheme val="minor"/>
      </rPr>
      <t>Ini 7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7</t>
    </r>
  </si>
  <si>
    <r>
      <rPr>
        <b/>
        <sz val="11"/>
        <color theme="1"/>
        <rFont val="Calibri"/>
        <family val="2"/>
        <scheme val="minor"/>
      </rPr>
      <t>Ini 8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8</t>
    </r>
  </si>
  <si>
    <r>
      <rPr>
        <b/>
        <sz val="11"/>
        <color theme="1"/>
        <rFont val="Calibri"/>
        <family val="2"/>
        <scheme val="minor"/>
      </rPr>
      <t>Ini 9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9</t>
    </r>
  </si>
  <si>
    <r>
      <rPr>
        <b/>
        <sz val="11"/>
        <color theme="1"/>
        <rFont val="Calibri"/>
        <family val="2"/>
        <scheme val="minor"/>
      </rPr>
      <t>Ini 10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Stue 10</t>
    </r>
  </si>
  <si>
    <r>
      <rPr>
        <b/>
        <sz val="11"/>
        <color theme="1"/>
        <rFont val="Calibri"/>
        <family val="2"/>
        <scheme val="minor"/>
      </rPr>
      <t>Katillugit</t>
    </r>
    <r>
      <rPr>
        <i/>
        <sz val="11"/>
        <color theme="1"/>
        <rFont val="Calibri"/>
        <family val="2"/>
        <scheme val="minor"/>
      </rPr>
      <t xml:space="preserve"> i alt</t>
    </r>
  </si>
  <si>
    <r>
      <rPr>
        <b/>
        <sz val="8"/>
        <color theme="1"/>
        <rFont val="Calibri"/>
        <family val="2"/>
        <scheme val="minor"/>
      </rPr>
      <t>Persorsaasut</t>
    </r>
    <r>
      <rPr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Socialpæda-goger</t>
    </r>
  </si>
  <si>
    <r>
      <rPr>
        <b/>
        <sz val="8"/>
        <color theme="1"/>
        <rFont val="Calibri"/>
        <family val="2"/>
        <scheme val="minor"/>
      </rPr>
      <t>Social-assistentit</t>
    </r>
    <r>
      <rPr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Social-assistenter</t>
    </r>
  </si>
  <si>
    <r>
      <rPr>
        <b/>
        <sz val="8"/>
        <color theme="1"/>
        <rFont val="Calibri"/>
        <family val="2"/>
        <scheme val="minor"/>
      </rPr>
      <t>Isumaginninnermi ikiortit</t>
    </r>
    <r>
      <rPr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Socialhjælper</t>
    </r>
  </si>
  <si>
    <t>Inimi meeqqat qassiusinnaappat aamma massakkut amerlassusaat allakkit.</t>
  </si>
  <si>
    <t>Angiv max antal børn og nuværende antal børn for hver stue.</t>
  </si>
  <si>
    <t>VI</t>
  </si>
  <si>
    <t>Akuerisatut pisortanut atorfiit aamma sulisut nalunaarsorneri</t>
  </si>
  <si>
    <t>Oversigt over normering og personale</t>
  </si>
  <si>
    <r>
      <rPr>
        <b/>
        <sz val="11"/>
        <color theme="1"/>
        <rFont val="Calibri"/>
        <family val="2"/>
        <scheme val="minor"/>
      </rPr>
      <t>Akuerisatut atorfik</t>
    </r>
    <r>
      <rPr>
        <sz val="11"/>
        <color theme="1"/>
        <rFont val="Calibri"/>
        <family val="2"/>
        <scheme val="minor"/>
      </rPr>
      <t xml:space="preserve">                        </t>
    </r>
    <r>
      <rPr>
        <i/>
        <sz val="11"/>
        <color theme="1"/>
        <rFont val="Calibri"/>
        <family val="2"/>
        <scheme val="minor"/>
      </rPr>
      <t>Normering</t>
    </r>
  </si>
  <si>
    <r>
      <rPr>
        <b/>
        <sz val="11"/>
        <color theme="1"/>
        <rFont val="Calibri"/>
        <family val="2"/>
        <scheme val="minor"/>
      </rPr>
      <t>Sulisut 1. 10. 2018-imi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2018</t>
    </r>
  </si>
  <si>
    <r>
      <rPr>
        <b/>
        <sz val="11"/>
        <color theme="1"/>
        <rFont val="Calibri"/>
        <family val="2"/>
        <scheme val="minor"/>
      </rPr>
      <t>Perorsaasut</t>
    </r>
    <r>
      <rPr>
        <sz val="11"/>
        <color theme="1"/>
        <rFont val="Calibri"/>
        <family val="2"/>
        <scheme val="minor"/>
      </rPr>
      <t xml:space="preserve">                                      </t>
    </r>
    <r>
      <rPr>
        <i/>
        <sz val="11"/>
        <color theme="1"/>
        <rFont val="Calibri"/>
        <family val="2"/>
        <scheme val="minor"/>
      </rPr>
      <t>Socialpædagoger</t>
    </r>
  </si>
  <si>
    <r>
      <rPr>
        <b/>
        <sz val="11"/>
        <color theme="1"/>
        <rFont val="Calibri"/>
        <family val="2"/>
        <scheme val="minor"/>
      </rPr>
      <t>Katillugit</t>
    </r>
    <r>
      <rPr>
        <sz val="11"/>
        <color theme="1"/>
        <rFont val="Calibri"/>
        <family val="2"/>
        <scheme val="minor"/>
      </rPr>
      <t xml:space="preserve">                                             </t>
    </r>
    <r>
      <rPr>
        <i/>
        <sz val="11"/>
        <color theme="1"/>
        <rFont val="Calibri"/>
        <family val="2"/>
        <scheme val="minor"/>
      </rPr>
      <t>I alt</t>
    </r>
  </si>
  <si>
    <t>Pisortanut atorfiit</t>
  </si>
  <si>
    <r>
      <t xml:space="preserve">Pisortaq                                             </t>
    </r>
    <r>
      <rPr>
        <i/>
        <sz val="11"/>
        <color theme="1"/>
        <rFont val="Calibri"/>
        <family val="2"/>
        <scheme val="minor"/>
      </rPr>
      <t>Leder</t>
    </r>
  </si>
  <si>
    <r>
      <t xml:space="preserve">Pisortap tullia                                </t>
    </r>
    <r>
      <rPr>
        <i/>
        <sz val="11"/>
        <color theme="1"/>
        <rFont val="Calibri"/>
        <family val="2"/>
        <scheme val="minor"/>
      </rPr>
      <t>Souschef</t>
    </r>
  </si>
  <si>
    <r>
      <t xml:space="preserve">Katillugit                                            </t>
    </r>
    <r>
      <rPr>
        <i/>
        <sz val="11"/>
        <color theme="1"/>
        <rFont val="Calibri"/>
        <family val="2"/>
        <scheme val="minor"/>
      </rPr>
      <t>I alt</t>
    </r>
  </si>
  <si>
    <r>
      <rPr>
        <b/>
        <sz val="9"/>
        <color theme="1"/>
        <rFont val="Calibri"/>
        <family val="2"/>
        <scheme val="minor"/>
      </rPr>
      <t>Pisortap aqqa allaguk</t>
    </r>
    <r>
      <rPr>
        <sz val="9"/>
        <color theme="1"/>
        <rFont val="Calibri"/>
        <family val="2"/>
        <scheme val="minor"/>
      </rPr>
      <t xml:space="preserve"> / </t>
    </r>
    <r>
      <rPr>
        <i/>
        <sz val="9"/>
        <color theme="1"/>
        <rFont val="Calibri"/>
        <family val="2"/>
        <scheme val="minor"/>
      </rPr>
      <t>Skriv lederens navn</t>
    </r>
  </si>
  <si>
    <r>
      <rPr>
        <b/>
        <sz val="9"/>
        <color theme="1"/>
        <rFont val="Calibri"/>
        <family val="2"/>
        <scheme val="minor"/>
      </rPr>
      <t>Pisortap tulliata aqqa allaguk</t>
    </r>
    <r>
      <rPr>
        <sz val="9"/>
        <color theme="1"/>
        <rFont val="Calibri"/>
        <family val="2"/>
        <scheme val="minor"/>
      </rPr>
      <t xml:space="preserve"> / </t>
    </r>
    <r>
      <rPr>
        <i/>
        <sz val="9"/>
        <color theme="1"/>
        <rFont val="Calibri"/>
        <family val="2"/>
        <scheme val="minor"/>
      </rPr>
      <t>Skriv souschefens navn</t>
    </r>
  </si>
  <si>
    <r>
      <rPr>
        <b/>
        <sz val="9"/>
        <color theme="1"/>
        <rFont val="Calibri"/>
        <family val="2"/>
        <scheme val="minor"/>
      </rPr>
      <t>Inimi perorsaasutut akisussaasut aqqi allakkit</t>
    </r>
    <r>
      <rPr>
        <sz val="9"/>
        <color theme="1"/>
        <rFont val="Calibri"/>
        <family val="2"/>
        <scheme val="minor"/>
      </rPr>
      <t xml:space="preserve"> / </t>
    </r>
    <r>
      <rPr>
        <i/>
        <sz val="9"/>
        <color theme="1"/>
        <rFont val="Calibri"/>
        <family val="2"/>
        <scheme val="minor"/>
      </rPr>
      <t>Skriv ansvarlige pædagogernes navne</t>
    </r>
  </si>
  <si>
    <r>
      <rPr>
        <b/>
        <sz val="11"/>
        <color theme="1"/>
        <rFont val="Calibri"/>
        <family val="2"/>
        <scheme val="minor"/>
      </rPr>
      <t>Perorsaanermik ilinniagallit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Pædagogisk uddannede</t>
    </r>
  </si>
  <si>
    <t>I alt</t>
  </si>
  <si>
    <r>
      <t xml:space="preserve">Isumaqatigiissut § 11, a:                             </t>
    </r>
    <r>
      <rPr>
        <i/>
        <sz val="11"/>
        <color theme="1"/>
        <rFont val="Calibri"/>
        <family val="2"/>
        <scheme val="minor"/>
      </rPr>
      <t>Overindkomst § 11, a:</t>
    </r>
  </si>
  <si>
    <r>
      <t xml:space="preserve">Isumaqatigiissut § 11, b:                             </t>
    </r>
    <r>
      <rPr>
        <i/>
        <sz val="11"/>
        <color theme="1"/>
        <rFont val="Calibri"/>
        <family val="2"/>
        <scheme val="minor"/>
      </rPr>
      <t>Overindkomst § 11, b:</t>
    </r>
  </si>
  <si>
    <r>
      <t xml:space="preserve">Isumaqatigiissut § 11, c:                             </t>
    </r>
    <r>
      <rPr>
        <i/>
        <sz val="11"/>
        <color theme="1"/>
        <rFont val="Calibri"/>
        <family val="2"/>
        <scheme val="minor"/>
      </rPr>
      <t>Overindkomst § 11, c:</t>
    </r>
  </si>
  <si>
    <r>
      <t xml:space="preserve">Meeqqanik kisitsineq                                       </t>
    </r>
    <r>
      <rPr>
        <i/>
        <sz val="11"/>
        <color theme="1"/>
        <rFont val="Calibri"/>
        <family val="2"/>
        <scheme val="minor"/>
      </rPr>
      <t>Beregning af børnetal</t>
    </r>
  </si>
  <si>
    <r>
      <t xml:space="preserve">Katillugit                      </t>
    </r>
    <r>
      <rPr>
        <i/>
        <sz val="11"/>
        <color theme="1"/>
        <rFont val="Calibri"/>
        <family val="2"/>
        <scheme val="minor"/>
      </rPr>
      <t xml:space="preserve"> I alt</t>
    </r>
  </si>
  <si>
    <r>
      <rPr>
        <b/>
        <sz val="11"/>
        <color theme="1"/>
        <rFont val="Calibri"/>
        <family val="2"/>
        <scheme val="minor"/>
      </rPr>
      <t>Sulisut 1. 10. 2019-imi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2019</t>
    </r>
  </si>
  <si>
    <r>
      <rPr>
        <b/>
        <sz val="11"/>
        <color theme="1"/>
        <rFont val="Calibri"/>
        <family val="2"/>
        <scheme val="minor"/>
      </rPr>
      <t>Sulisut 1. 10. 2020-imi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2020</t>
    </r>
  </si>
  <si>
    <r>
      <rPr>
        <b/>
        <sz val="11"/>
        <color theme="1"/>
        <rFont val="Calibri"/>
        <family val="2"/>
        <scheme val="minor"/>
      </rPr>
      <t>Sulisut 1. 10. 2021-imi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2021</t>
    </r>
  </si>
  <si>
    <r>
      <rPr>
        <b/>
        <sz val="11"/>
        <color theme="1"/>
        <rFont val="Calibri"/>
        <family val="2"/>
        <scheme val="minor"/>
      </rPr>
      <t>Sulisut 1. 10. 2022-imi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2022</t>
    </r>
  </si>
  <si>
    <r>
      <rPr>
        <b/>
        <sz val="11"/>
        <color theme="1"/>
        <rFont val="Calibri"/>
        <family val="2"/>
        <scheme val="minor"/>
      </rPr>
      <t>Sulisut 1. 10. 2023-imi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2023</t>
    </r>
  </si>
  <si>
    <r>
      <rPr>
        <b/>
        <sz val="11"/>
        <color theme="1"/>
        <rFont val="Calibri"/>
        <family val="2"/>
        <scheme val="minor"/>
      </rPr>
      <t>Sulisut 1. 10. 2024-imi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2024</t>
    </r>
  </si>
  <si>
    <r>
      <rPr>
        <b/>
        <sz val="11"/>
        <color theme="1"/>
        <rFont val="Calibri"/>
        <family val="2"/>
        <scheme val="minor"/>
      </rPr>
      <t>Sulisut 1. 10. 2025-imi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1"/>
        <color theme="1"/>
        <rFont val="Calibri"/>
        <family val="2"/>
        <scheme val="minor"/>
      </rPr>
      <t>Ansatte pr. 1. 10. 2025</t>
    </r>
  </si>
  <si>
    <r>
      <t xml:space="preserve">Ukioq / </t>
    </r>
    <r>
      <rPr>
        <i/>
        <sz val="12"/>
        <color theme="1"/>
        <rFont val="Calibri"/>
        <family val="2"/>
        <scheme val="minor"/>
      </rPr>
      <t>Årstal</t>
    </r>
  </si>
  <si>
    <r>
      <rPr>
        <b/>
        <sz val="11"/>
        <color theme="1"/>
        <rFont val="Calibri"/>
        <family val="2"/>
        <scheme val="minor"/>
      </rPr>
      <t>Kalaallisut oqaasillit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Grønlandsk-sprogede</t>
    </r>
  </si>
  <si>
    <r>
      <rPr>
        <b/>
        <sz val="11"/>
        <color theme="1"/>
        <rFont val="Calibri"/>
        <family val="2"/>
        <scheme val="minor"/>
      </rPr>
      <t>Qallunaatut oqaasillit</t>
    </r>
    <r>
      <rPr>
        <sz val="11"/>
        <color theme="1"/>
        <rFont val="Calibri"/>
        <family val="2"/>
        <scheme val="minor"/>
      </rPr>
      <t xml:space="preserve">           </t>
    </r>
    <r>
      <rPr>
        <i/>
        <sz val="11"/>
        <color theme="1"/>
        <rFont val="Calibri"/>
        <family val="2"/>
        <scheme val="minor"/>
      </rPr>
      <t>Dansk-sprogede</t>
    </r>
  </si>
  <si>
    <r>
      <t xml:space="preserve">Kalaallisut qallunaatullu </t>
    </r>
    <r>
      <rPr>
        <i/>
        <sz val="9"/>
        <color theme="1"/>
        <rFont val="Calibri"/>
        <family val="2"/>
        <scheme val="minor"/>
      </rPr>
      <t>Grønlandsk-dansk-sprogede</t>
    </r>
  </si>
  <si>
    <t>Angiv antal af grønlandsk, dansk, grønlandsk-dansk eller andet sprogede børn i aldersgrupper.</t>
  </si>
  <si>
    <r>
      <rPr>
        <b/>
        <sz val="11"/>
        <color theme="1"/>
        <rFont val="Calibri"/>
        <family val="2"/>
        <scheme val="minor"/>
      </rPr>
      <t>Persorsaasut</t>
    </r>
    <r>
      <rPr>
        <sz val="11"/>
        <color theme="1"/>
        <rFont val="Calibri"/>
        <family val="2"/>
        <scheme val="minor"/>
      </rPr>
      <t xml:space="preserve">                </t>
    </r>
    <r>
      <rPr>
        <i/>
        <sz val="11"/>
        <color theme="1"/>
        <rFont val="Calibri"/>
        <family val="2"/>
        <scheme val="minor"/>
      </rPr>
      <t>Social-pædagoger</t>
    </r>
  </si>
  <si>
    <r>
      <rPr>
        <b/>
        <sz val="11"/>
        <color theme="1"/>
        <rFont val="Calibri"/>
        <family val="2"/>
        <scheme val="minor"/>
      </rPr>
      <t>Perorsaanermik ilinniarsimasut</t>
    </r>
    <r>
      <rPr>
        <sz val="11"/>
        <color theme="1"/>
        <rFont val="Calibri"/>
        <family val="2"/>
        <scheme val="minor"/>
      </rPr>
      <t xml:space="preserve">               </t>
    </r>
    <r>
      <rPr>
        <i/>
        <sz val="11"/>
        <color theme="1"/>
        <rFont val="Calibri"/>
        <family val="2"/>
        <scheme val="minor"/>
      </rPr>
      <t>Pædagogisk uddannede</t>
    </r>
  </si>
  <si>
    <r>
      <rPr>
        <b/>
        <sz val="11"/>
        <color theme="1"/>
        <rFont val="Calibri"/>
        <family val="2"/>
        <scheme val="minor"/>
      </rPr>
      <t xml:space="preserve">Amerlanerpaamik meeqqat </t>
    </r>
    <r>
      <rPr>
        <sz val="11"/>
        <color theme="1"/>
        <rFont val="Calibri"/>
        <family val="2"/>
        <scheme val="minor"/>
      </rPr>
      <t xml:space="preserve">                              </t>
    </r>
    <r>
      <rPr>
        <i/>
        <sz val="11"/>
        <color theme="1"/>
        <rFont val="Calibri"/>
        <family val="2"/>
        <scheme val="minor"/>
      </rPr>
      <t>Max antal børn</t>
    </r>
  </si>
  <si>
    <r>
      <rPr>
        <b/>
        <sz val="11"/>
        <color theme="1"/>
        <rFont val="Calibri"/>
        <family val="2"/>
        <scheme val="minor"/>
      </rPr>
      <t>Meeqqat amerlas-susaat</t>
    </r>
    <r>
      <rPr>
        <sz val="11"/>
        <color theme="1"/>
        <rFont val="Calibri"/>
        <family val="2"/>
        <scheme val="minor"/>
      </rPr>
      <t xml:space="preserve">                 </t>
    </r>
    <r>
      <rPr>
        <i/>
        <sz val="11"/>
        <color theme="1"/>
        <rFont val="Calibri"/>
        <family val="2"/>
        <scheme val="minor"/>
      </rPr>
      <t>Antal børn</t>
    </r>
  </si>
  <si>
    <t>§ 20 imm. 1 Inatsisartut inatisaat malillugu: Persorsaasut, Perorsaanermik ilinniarsimasut aamma ikiortit qassiunersut allakkit.</t>
  </si>
  <si>
    <t>§ 20 stk. 1 i Inatsisartutlov: Angiv antal af socialpædagoger, pædagogisk uddanede og medarbejdere for hver stue.</t>
  </si>
  <si>
    <t>Perorsaasutut ilinniarsimasoq / Pædagogisk uddannet</t>
  </si>
  <si>
    <r>
      <rPr>
        <b/>
        <sz val="11"/>
        <color theme="1"/>
        <rFont val="Calibri"/>
        <family val="2"/>
        <scheme val="minor"/>
      </rPr>
      <t>Perorsaasutut ilinniarsimasoq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Pædagogisk uddannet</t>
    </r>
  </si>
  <si>
    <r>
      <rPr>
        <b/>
        <sz val="11"/>
        <color theme="1"/>
        <rFont val="Calibri"/>
        <family val="2"/>
        <scheme val="minor"/>
      </rPr>
      <t>Perorsaasoq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Socialpædagog</t>
    </r>
  </si>
  <si>
    <t>Perorsaasoq / Socialpædagog</t>
  </si>
  <si>
    <t>Sulisup aqqa, ilinniagaa, atorfia, piffissaq tamaat imaluunniit piffissap ilaa sulisuuppat x-ileruk taavalu sap.ak. tiimit qassit sulinersoq allallugu</t>
  </si>
  <si>
    <t>Sulisut agguataarneri</t>
  </si>
  <si>
    <t>Personalefordeling</t>
  </si>
  <si>
    <t>KIIIP FORM 147-5</t>
  </si>
  <si>
    <t>V</t>
  </si>
  <si>
    <t>KIIIP FORM 147-6</t>
  </si>
  <si>
    <t>Antal grøn-landsk-sprogede ansatte:</t>
  </si>
  <si>
    <t>Antal ikke grøn-landsk-sprogede ansatte:</t>
  </si>
  <si>
    <t>Antal ansatte i alt:</t>
  </si>
  <si>
    <r>
      <rPr>
        <b/>
        <sz val="11"/>
        <color theme="1"/>
        <rFont val="Calibri"/>
        <family val="2"/>
        <scheme val="minor"/>
      </rPr>
      <t xml:space="preserve">Perorsaasoq </t>
    </r>
    <r>
      <rPr>
        <sz val="11"/>
        <color theme="1"/>
        <rFont val="Calibri"/>
        <family val="2"/>
        <scheme val="minor"/>
      </rPr>
      <t xml:space="preserve">/ </t>
    </r>
    <r>
      <rPr>
        <i/>
        <sz val="11"/>
        <color theme="1"/>
        <rFont val="Calibri"/>
        <family val="2"/>
        <scheme val="minor"/>
      </rPr>
      <t>Socialpædagog</t>
    </r>
  </si>
  <si>
    <r>
      <rPr>
        <b/>
        <sz val="11"/>
        <color theme="1"/>
        <rFont val="Calibri"/>
        <family val="2"/>
        <scheme val="minor"/>
      </rPr>
      <t xml:space="preserve">Ikiorti </t>
    </r>
    <r>
      <rPr>
        <sz val="11"/>
        <color theme="1"/>
        <rFont val="Calibri"/>
        <family val="2"/>
        <scheme val="minor"/>
      </rPr>
      <t xml:space="preserve">/ </t>
    </r>
    <r>
      <rPr>
        <i/>
        <sz val="11"/>
        <color theme="1"/>
        <rFont val="Calibri"/>
        <family val="2"/>
        <scheme val="minor"/>
      </rPr>
      <t>Medhjælper</t>
    </r>
  </si>
  <si>
    <t>Sulisut allat / Øvrige ansatte</t>
  </si>
  <si>
    <r>
      <rPr>
        <b/>
        <sz val="11"/>
        <color theme="1"/>
        <rFont val="Calibri"/>
        <family val="2"/>
        <scheme val="minor"/>
      </rPr>
      <t>Sulisut allat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Øvrige ansatte</t>
    </r>
  </si>
  <si>
    <t>Antal timer til grøn-landsk-sprogede:</t>
  </si>
  <si>
    <t>Antal timer til ikke grøn-landsk-sprogede:</t>
  </si>
  <si>
    <t>Antal timer i alt:</t>
  </si>
  <si>
    <r>
      <rPr>
        <b/>
        <sz val="11"/>
        <color theme="1"/>
        <rFont val="Calibri"/>
        <family val="2"/>
        <scheme val="minor"/>
      </rPr>
      <t>Katillugit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I alt</t>
    </r>
  </si>
  <si>
    <r>
      <rPr>
        <b/>
        <sz val="9"/>
        <color theme="1"/>
        <rFont val="Calibri"/>
        <family val="2"/>
        <scheme val="minor"/>
      </rPr>
      <t>Oqaatsit</t>
    </r>
    <r>
      <rPr>
        <sz val="9"/>
        <color theme="1"/>
        <rFont val="Calibri"/>
        <family val="2"/>
        <scheme val="minor"/>
      </rPr>
      <t xml:space="preserve"> / Sprog                     1 = Grl                       2 = Ikke grl</t>
    </r>
  </si>
  <si>
    <r>
      <rPr>
        <b/>
        <sz val="11"/>
        <color theme="1"/>
        <rFont val="Calibri"/>
        <family val="2"/>
        <scheme val="minor"/>
      </rPr>
      <t>Aqqa</t>
    </r>
    <r>
      <rPr>
        <sz val="11"/>
        <color theme="1"/>
        <rFont val="Calibri"/>
        <family val="2"/>
        <scheme val="minor"/>
      </rPr>
      <t xml:space="preserve">                                              </t>
    </r>
    <r>
      <rPr>
        <i/>
        <sz val="11"/>
        <color theme="1"/>
        <rFont val="Calibri"/>
        <family val="2"/>
        <scheme val="minor"/>
      </rPr>
      <t>Navn</t>
    </r>
  </si>
  <si>
    <t>Angerlarsimaffimmi paarsineq</t>
  </si>
  <si>
    <t>Dagpleje</t>
  </si>
  <si>
    <r>
      <rPr>
        <b/>
        <sz val="11"/>
        <color theme="1"/>
        <rFont val="Calibri"/>
        <family val="2"/>
        <scheme val="minor"/>
      </rPr>
      <t>Kommunip angerlarsimaffimmi paarsisarfia</t>
    </r>
    <r>
      <rPr>
        <sz val="11"/>
        <color theme="1"/>
        <rFont val="Calibri"/>
        <family val="2"/>
        <scheme val="minor"/>
      </rPr>
      <t xml:space="preserve">                                                           </t>
    </r>
    <r>
      <rPr>
        <i/>
        <sz val="11"/>
        <color theme="1"/>
        <rFont val="Calibri"/>
        <family val="2"/>
        <scheme val="minor"/>
      </rPr>
      <t>Kommunal dagpleje</t>
    </r>
  </si>
  <si>
    <r>
      <rPr>
        <b/>
        <sz val="11"/>
        <color theme="1"/>
        <rFont val="Calibri"/>
        <family val="2"/>
        <scheme val="minor"/>
      </rPr>
      <t>Angerlarsimaffimmi paarsineq namminerisamik ingerlanneqartoq</t>
    </r>
    <r>
      <rPr>
        <sz val="11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>Privat dagpleje</t>
    </r>
  </si>
  <si>
    <t>KIIIP FORM 147-7</t>
  </si>
  <si>
    <t>Institutionens navn / Dagplejerens navn</t>
  </si>
  <si>
    <t>Meeqqeriviup aqqa / Angerlarsimaffimmi paarsisup aqqa</t>
  </si>
  <si>
    <t>Adressi</t>
  </si>
  <si>
    <t>Adresse</t>
  </si>
  <si>
    <t>Dagplejer:</t>
  </si>
  <si>
    <r>
      <rPr>
        <b/>
        <sz val="12"/>
        <color theme="1"/>
        <rFont val="Calibri"/>
        <family val="2"/>
        <scheme val="minor"/>
      </rPr>
      <t>Meeqqat amerlassusaat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Antal børn</t>
    </r>
  </si>
  <si>
    <t>Ukioqatigiiaanni kalaallisut, qallunaatut, kalaallisut qallunaatullu allatulluunniit oqaasillit meeqqat qassiunersut allattukkit.</t>
  </si>
  <si>
    <r>
      <rPr>
        <b/>
        <sz val="11"/>
        <color theme="1"/>
        <rFont val="Calibri"/>
        <family val="2"/>
        <scheme val="minor"/>
      </rPr>
      <t xml:space="preserve">Angerlarsimaffimmi paarsisup nammineq meerai 6 inorlugit ukiullit qassiuneri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Antallet af dagplejerens egne børn under 6 år</t>
    </r>
  </si>
  <si>
    <r>
      <rPr>
        <b/>
        <sz val="11"/>
        <color theme="1"/>
        <rFont val="Calibri"/>
        <family val="2"/>
        <scheme val="minor"/>
      </rPr>
      <t>Angerlarsimaffimmi paarsineq tamanit katersuuttarfimmi</t>
    </r>
    <r>
      <rPr>
        <sz val="11"/>
        <color theme="1"/>
        <rFont val="Calibri"/>
        <family val="2"/>
        <scheme val="minor"/>
      </rPr>
      <t xml:space="preserve">                                        D</t>
    </r>
    <r>
      <rPr>
        <i/>
        <sz val="11"/>
        <color theme="1"/>
        <rFont val="Calibri"/>
        <family val="2"/>
        <scheme val="minor"/>
      </rPr>
      <t>agplejen forgår på et offentligt samlingssted?</t>
    </r>
  </si>
  <si>
    <r>
      <rPr>
        <b/>
        <sz val="9"/>
        <color theme="1"/>
        <rFont val="Calibri"/>
        <family val="2"/>
        <scheme val="minor"/>
      </rPr>
      <t xml:space="preserve">Kapitali 4 Meeqqat suli atualinngitsut pillugit Inatsisartut inatsisaanni   </t>
    </r>
    <r>
      <rPr>
        <i/>
        <sz val="9"/>
        <color theme="1"/>
        <rFont val="Calibri"/>
        <family val="2"/>
        <scheme val="minor"/>
      </rPr>
      <t xml:space="preserve">                                                                       Kapitel 4 i Inatsisartutlov om førskoleområde</t>
    </r>
  </si>
  <si>
    <r>
      <t xml:space="preserve">Kalaallisut qallunaa-tullu </t>
    </r>
    <r>
      <rPr>
        <i/>
        <sz val="9"/>
        <color theme="1"/>
        <rFont val="Calibri"/>
        <family val="2"/>
        <scheme val="minor"/>
      </rPr>
      <t>Grønlandsk-dansk-sprogede</t>
    </r>
  </si>
  <si>
    <r>
      <rPr>
        <b/>
        <sz val="14"/>
        <color theme="1"/>
        <rFont val="Calibri"/>
        <family val="2"/>
        <scheme val="minor"/>
      </rPr>
      <t xml:space="preserve">Immikkoortortami pisortaq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Afdelingsleder</t>
    </r>
  </si>
  <si>
    <r>
      <t xml:space="preserve">Immikkoortortami pisortat                               </t>
    </r>
    <r>
      <rPr>
        <i/>
        <sz val="11"/>
        <color theme="1"/>
        <rFont val="Calibri"/>
        <family val="2"/>
        <scheme val="minor"/>
      </rPr>
      <t>Afdelingsledere</t>
    </r>
  </si>
  <si>
    <t>Personale</t>
  </si>
  <si>
    <r>
      <rPr>
        <b/>
        <sz val="11"/>
        <color theme="1"/>
        <rFont val="Calibri"/>
        <family val="2"/>
        <scheme val="minor"/>
      </rPr>
      <t xml:space="preserve">Inimi ikiortit </t>
    </r>
    <r>
      <rPr>
        <sz val="11"/>
        <color theme="1"/>
        <rFont val="Calibri"/>
        <family val="2"/>
        <scheme val="minor"/>
      </rPr>
      <t xml:space="preserve">            Stue-m</t>
    </r>
    <r>
      <rPr>
        <i/>
        <sz val="11"/>
        <color theme="1"/>
        <rFont val="Calibri"/>
        <family val="2"/>
        <scheme val="minor"/>
      </rPr>
      <t>edhjæl-pere</t>
    </r>
  </si>
  <si>
    <r>
      <rPr>
        <b/>
        <sz val="11"/>
        <color theme="1"/>
        <rFont val="Calibri"/>
        <family val="2"/>
        <scheme val="minor"/>
      </rPr>
      <t xml:space="preserve">Immikkoortortami pisortaq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</t>
    </r>
    <r>
      <rPr>
        <i/>
        <sz val="11"/>
        <color theme="1"/>
        <rFont val="Calibri"/>
        <family val="2"/>
        <scheme val="minor"/>
      </rPr>
      <t>Afdelingsleder</t>
    </r>
  </si>
  <si>
    <t>Inimi ikiorti / Stuemedhjælper</t>
  </si>
  <si>
    <r>
      <rPr>
        <b/>
        <sz val="11"/>
        <color theme="1"/>
        <rFont val="Calibri"/>
        <family val="2"/>
        <scheme val="minor"/>
      </rPr>
      <t>Inimi ikiorti</t>
    </r>
    <r>
      <rPr>
        <sz val="11"/>
        <color theme="1"/>
        <rFont val="Calibri"/>
        <family val="2"/>
        <scheme val="minor"/>
      </rPr>
      <t xml:space="preserve"> / Stuem</t>
    </r>
    <r>
      <rPr>
        <i/>
        <sz val="11"/>
        <color theme="1"/>
        <rFont val="Calibri"/>
        <family val="2"/>
        <scheme val="minor"/>
      </rPr>
      <t>edhjælper</t>
    </r>
  </si>
  <si>
    <r>
      <t>Inimi i</t>
    </r>
    <r>
      <rPr>
        <b/>
        <sz val="8"/>
        <color theme="1"/>
        <rFont val="Calibri"/>
        <family val="2"/>
        <scheme val="minor"/>
      </rPr>
      <t>kiortit</t>
    </r>
    <r>
      <rPr>
        <sz val="8"/>
        <color theme="1"/>
        <rFont val="Calibri"/>
        <family val="2"/>
        <scheme val="minor"/>
      </rPr>
      <t xml:space="preserve">             Stuem</t>
    </r>
    <r>
      <rPr>
        <i/>
        <sz val="8"/>
        <color theme="1"/>
        <rFont val="Calibri"/>
        <family val="2"/>
        <scheme val="minor"/>
      </rPr>
      <t>ed-hjælpere</t>
    </r>
  </si>
  <si>
    <r>
      <rPr>
        <b/>
        <sz val="11"/>
        <color theme="1"/>
        <rFont val="Calibri"/>
        <family val="2"/>
        <scheme val="minor"/>
      </rPr>
      <t>Inimi ikiortit</t>
    </r>
    <r>
      <rPr>
        <sz val="11"/>
        <color theme="1"/>
        <rFont val="Calibri"/>
        <family val="2"/>
        <scheme val="minor"/>
      </rPr>
      <t xml:space="preserve">                                                 </t>
    </r>
    <r>
      <rPr>
        <i/>
        <sz val="11"/>
        <color theme="1"/>
        <rFont val="Calibri"/>
        <family val="2"/>
        <scheme val="minor"/>
      </rPr>
      <t>Stuemedhjælpere</t>
    </r>
  </si>
  <si>
    <t>Ledelsesstillinger</t>
  </si>
  <si>
    <t>NPK overindkomst fra 14. sept. 2017 §§ 5 &amp; 7 og § 20 stk. 1 i Inatsisartutlov skal normerede stillinger angives.</t>
  </si>
  <si>
    <t>NPK isumaqatigiissut 14. sept. 2017-meersoq §§ 5 &amp; 7 aama § 20 imm. 1 Inatsisartut inatsisaat malillugit atorfiit akuerisat nalunaarutigineqassapput.</t>
  </si>
  <si>
    <r>
      <rPr>
        <b/>
        <sz val="11"/>
        <color theme="1"/>
        <rFont val="Calibri"/>
        <family val="2"/>
        <scheme val="minor"/>
      </rPr>
      <t>Sulisut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Personale</t>
    </r>
  </si>
  <si>
    <r>
      <rPr>
        <b/>
        <sz val="11"/>
        <color theme="1"/>
        <rFont val="Calibri"/>
        <family val="2"/>
        <scheme val="minor"/>
      </rPr>
      <t>Meeqqat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Børn</t>
    </r>
  </si>
  <si>
    <t>Stuepersonale</t>
  </si>
  <si>
    <t>Inini sulisut</t>
  </si>
  <si>
    <t>GR. Nr.</t>
  </si>
  <si>
    <t>Institution</t>
  </si>
  <si>
    <t>Type</t>
  </si>
  <si>
    <t>Postnr</t>
  </si>
  <si>
    <t>By / Bygd</t>
  </si>
  <si>
    <t>Mail</t>
  </si>
  <si>
    <t>Tlf</t>
  </si>
  <si>
    <t>Fax</t>
  </si>
  <si>
    <t>Qatanngutigiit</t>
  </si>
  <si>
    <t>Vuggestue</t>
  </si>
  <si>
    <t>Nanortalik</t>
  </si>
  <si>
    <t>Tunuliaritseq B 1325</t>
  </si>
  <si>
    <t>Kujalleq</t>
  </si>
  <si>
    <t>qatanngutigiit@kujalleq.gl</t>
  </si>
  <si>
    <t>Nanuaraq Ajagaq</t>
  </si>
  <si>
    <t>Integreret</t>
  </si>
  <si>
    <t>Nannup Aqq. B 1207</t>
  </si>
  <si>
    <t>nanuaraq@kujalleq.gl</t>
  </si>
  <si>
    <t>Suluit</t>
  </si>
  <si>
    <t>Børnehave</t>
  </si>
  <si>
    <t>Lundip Aqq. B 456</t>
  </si>
  <si>
    <t>suluit@kujalleq</t>
  </si>
  <si>
    <t>Muku</t>
  </si>
  <si>
    <t>Alluitsup Paa</t>
  </si>
  <si>
    <t>muku@kujalleq.gl</t>
  </si>
  <si>
    <t>Tunguusaq</t>
  </si>
  <si>
    <t>Qaqortoq</t>
  </si>
  <si>
    <t>Kimmernat B 1435</t>
  </si>
  <si>
    <t>tunguusaq@kujalleq.gl</t>
  </si>
  <si>
    <t>Inneriilat</t>
  </si>
  <si>
    <t>Kimmernat B 1220</t>
  </si>
  <si>
    <t>inneriilat@kujalleq.gl</t>
  </si>
  <si>
    <t>Aqqaluk</t>
  </si>
  <si>
    <t>Sanatorievej B 1170</t>
  </si>
  <si>
    <t>aqqaluk@kujalleq.gl</t>
  </si>
  <si>
    <t>Angaju</t>
  </si>
  <si>
    <t>Kirkegårdsvej B 1156</t>
  </si>
  <si>
    <t>angaju@kujalleq.gl</t>
  </si>
  <si>
    <t>Narsarmiutaq</t>
  </si>
  <si>
    <t>Narsaq</t>
  </si>
  <si>
    <t>Gertip Palasip Aqq. B 846</t>
  </si>
  <si>
    <t>narsarmiutaq@kujalleq.gl</t>
  </si>
  <si>
    <t>Viivi</t>
  </si>
  <si>
    <t>Carl Egedep Aqq. B 737</t>
  </si>
  <si>
    <t>vuvi@kujalleq.gl</t>
  </si>
  <si>
    <t>Orpinnguaq</t>
  </si>
  <si>
    <t>Narsarsuaq</t>
  </si>
  <si>
    <t>Børnehave St. B 7</t>
  </si>
  <si>
    <t>orpinnguaq@kujalleq.gl</t>
  </si>
  <si>
    <t>Meeraq</t>
  </si>
  <si>
    <t>Paamiut</t>
  </si>
  <si>
    <t>Postboks 828</t>
  </si>
  <si>
    <t>Sermersooq</t>
  </si>
  <si>
    <t>meeraq@sermersooq.gl</t>
  </si>
  <si>
    <t>Mike</t>
  </si>
  <si>
    <t>Postboks 88</t>
  </si>
  <si>
    <t>mike@sermersooq.gl</t>
  </si>
  <si>
    <t>Dagplejeordning</t>
  </si>
  <si>
    <t>Arsuk</t>
  </si>
  <si>
    <t>Nuuk</t>
  </si>
  <si>
    <t>Paannaat</t>
  </si>
  <si>
    <t>Skolevej 6</t>
  </si>
  <si>
    <t>paannaat@sermersooq.gl</t>
  </si>
  <si>
    <t>Uiloq</t>
  </si>
  <si>
    <t>Narsaviaq 13</t>
  </si>
  <si>
    <t>uiloq@sermersooq.gl</t>
  </si>
  <si>
    <t>Ungaavaraq</t>
  </si>
  <si>
    <t>Lyngby Tårbækvej 21</t>
  </si>
  <si>
    <t>ungaavaraq@sermersooq.gl</t>
  </si>
  <si>
    <t>Nuka</t>
  </si>
  <si>
    <t>Gertrud Raskvej 1</t>
  </si>
  <si>
    <t>nuka@sermersooq.gl</t>
  </si>
  <si>
    <t>Apisseq</t>
  </si>
  <si>
    <t>Nuniaffik 2</t>
  </si>
  <si>
    <t>apisseq@sermersooq.gl</t>
  </si>
  <si>
    <t>Sikkersoq</t>
  </si>
  <si>
    <t>Attartup Timaa</t>
  </si>
  <si>
    <t>sikkersoq@sermersooq.gl</t>
  </si>
  <si>
    <t>Meeqqat</t>
  </si>
  <si>
    <t>Jens Kreutzmannip Aqq. 8</t>
  </si>
  <si>
    <t>meeqqat@sermersooq.gl</t>
  </si>
  <si>
    <t>Puiaq</t>
  </si>
  <si>
    <t>Jagtvej 15</t>
  </si>
  <si>
    <t>puiaq@sermersooq.gl</t>
  </si>
  <si>
    <t>Timmiaaqqat</t>
  </si>
  <si>
    <t>Lyngby Tårbækvej 2</t>
  </si>
  <si>
    <t>timmiaaqqat@sermersooq.gl</t>
  </si>
  <si>
    <t>Annersuaq</t>
  </si>
  <si>
    <t>Kangillinnguit 1</t>
  </si>
  <si>
    <t>annersuaq@sermersooq.gl</t>
  </si>
  <si>
    <t>Nuniaffik 1</t>
  </si>
  <si>
    <t>muku@sermersooq.gl</t>
  </si>
  <si>
    <t>Paarsisoq</t>
  </si>
  <si>
    <t>Sam. Kleinschmidtsvej 3</t>
  </si>
  <si>
    <t>paarsisoq@sermersooq.gl</t>
  </si>
  <si>
    <t>Soralu</t>
  </si>
  <si>
    <t>Qernertunnguit 1</t>
  </si>
  <si>
    <t>soralu@sermersooq.gl</t>
  </si>
  <si>
    <t>Umiaq</t>
  </si>
  <si>
    <t>Nuussuaq 11</t>
  </si>
  <si>
    <t>umiaq@sermersooq.gl</t>
  </si>
  <si>
    <t>Nukariit</t>
  </si>
  <si>
    <t>Hans Lyngep Aqq. 5</t>
  </si>
  <si>
    <t>nukariit@sermersooq.gl</t>
  </si>
  <si>
    <t>Kapisillit</t>
  </si>
  <si>
    <t>Qeqertarsuatsiaat</t>
  </si>
  <si>
    <t>Blok 12</t>
  </si>
  <si>
    <t>Privat</t>
  </si>
  <si>
    <t>Mikisoq</t>
  </si>
  <si>
    <t>Kuunnguaq</t>
  </si>
  <si>
    <t>Maniitsoq</t>
  </si>
  <si>
    <t>Minneralak 15</t>
  </si>
  <si>
    <t>Qeqqata</t>
  </si>
  <si>
    <t>kuunnguaqmaniitsoq@qeqqata.gl</t>
  </si>
  <si>
    <t xml:space="preserve">Aanikasik </t>
  </si>
  <si>
    <t>Esbjerg-ip Aqq. B-750</t>
  </si>
  <si>
    <t>aanikasikmaniitsoq@qeqqata.gl</t>
  </si>
  <si>
    <t>Paarsi</t>
  </si>
  <si>
    <t>Annertusoq Aqq. B-1056</t>
  </si>
  <si>
    <t>paarsimaniitsoq@qeqqata.gl</t>
  </si>
  <si>
    <t>Dagplejecenter Naja</t>
  </si>
  <si>
    <t>Kangaamiut</t>
  </si>
  <si>
    <t>B-436</t>
  </si>
  <si>
    <t>najakangaamiut@qeqqata.gl</t>
  </si>
  <si>
    <t>Atammik</t>
  </si>
  <si>
    <t>B-1234</t>
  </si>
  <si>
    <t>inequnaaqqatatammik@qeqqata.gl</t>
  </si>
  <si>
    <t>Dagplejecenter Naasunnguit</t>
  </si>
  <si>
    <t>Napasoq</t>
  </si>
  <si>
    <t>B-1104</t>
  </si>
  <si>
    <t>naasunnguitnapasoq@qeqqata.gl</t>
  </si>
  <si>
    <t>Sisimiut</t>
  </si>
  <si>
    <t>Muunup Aqq. 2</t>
  </si>
  <si>
    <t>nukasisimiut@qeqqata.gl</t>
  </si>
  <si>
    <t>Naalu</t>
  </si>
  <si>
    <t>Fahlip Aqq. 5</t>
  </si>
  <si>
    <t>naalusisimiut@qeqqata.gl</t>
  </si>
  <si>
    <t>Naja / Aleqa</t>
  </si>
  <si>
    <t>Kaalikassaap Aqq. 37</t>
  </si>
  <si>
    <t>najaaleqasisimiut@qeqqata.gl</t>
  </si>
  <si>
    <t>Ungaannguaq</t>
  </si>
  <si>
    <t>Nikkorsuit B-1291</t>
  </si>
  <si>
    <t>ungaannguaqsisimiut@qeqqata.gl</t>
  </si>
  <si>
    <t>Nuniaffik</t>
  </si>
  <si>
    <t>Adammip Aqq. B-1495</t>
  </si>
  <si>
    <t>Kanaartaq</t>
  </si>
  <si>
    <t>Nalunnguarfimmut 1</t>
  </si>
  <si>
    <t>kanaartaqsisimiut@qeqqata.gl</t>
  </si>
  <si>
    <t>Uiaq</t>
  </si>
  <si>
    <t>Eqqaavimmut Aqq. 15</t>
  </si>
  <si>
    <t>uiaqsisimiut@qeqqata.gl</t>
  </si>
  <si>
    <t>Kangerlussuaq</t>
  </si>
  <si>
    <t>Postboks 59</t>
  </si>
  <si>
    <t>nukakangerlussuaq@qeqqata.gl</t>
  </si>
  <si>
    <t>Sarfannguaq</t>
  </si>
  <si>
    <t>B-1824</t>
  </si>
  <si>
    <t>naasunnguaqsarfanngu@qeqqata.gl</t>
  </si>
  <si>
    <t>Itilleq</t>
  </si>
  <si>
    <t>nuunuitilleq@qeqqata.gl</t>
  </si>
  <si>
    <t>Qupannaat</t>
  </si>
  <si>
    <t>Kangaatsiaq</t>
  </si>
  <si>
    <t>B-861</t>
  </si>
  <si>
    <t>Qeqertalik</t>
  </si>
  <si>
    <t>Alliaq</t>
  </si>
  <si>
    <t>Attu</t>
  </si>
  <si>
    <t>B-933</t>
  </si>
  <si>
    <t>Ikerasaarsuk</t>
  </si>
  <si>
    <t>Niaqornaarsuk</t>
  </si>
  <si>
    <t>biwi@qeqertalik.gl</t>
  </si>
  <si>
    <t>Ukaleq</t>
  </si>
  <si>
    <t>Aasiaat</t>
  </si>
  <si>
    <t>Vaava</t>
  </si>
  <si>
    <t>Frederik Lyngesvej 21</t>
  </si>
  <si>
    <t>Tikiusaaq</t>
  </si>
  <si>
    <t>Peter Siegstadsvej 6</t>
  </si>
  <si>
    <t>Kulloq</t>
  </si>
  <si>
    <t>Sanipik 9</t>
  </si>
  <si>
    <t>Pakkunnga</t>
  </si>
  <si>
    <t>Kitsissuarsuit</t>
  </si>
  <si>
    <t>B-1329</t>
  </si>
  <si>
    <t>Asanartuaqqat</t>
  </si>
  <si>
    <t>Ikamiut</t>
  </si>
  <si>
    <t>B-753</t>
  </si>
  <si>
    <t>asanartuaqqat@qeqertalik.gl</t>
  </si>
  <si>
    <t>Kulunnguaq</t>
  </si>
  <si>
    <t>Qasigiannguit</t>
  </si>
  <si>
    <t>Inequnaat</t>
  </si>
  <si>
    <t>Kuluk</t>
  </si>
  <si>
    <t>Qeqertarsuaq</t>
  </si>
  <si>
    <t>P.H. Rosendahlip Aqq. 14</t>
  </si>
  <si>
    <t>Inuuno</t>
  </si>
  <si>
    <t>Ilulissat</t>
  </si>
  <si>
    <t>Noah Mølgård-ip Aqq. 10</t>
  </si>
  <si>
    <t>Avannaata</t>
  </si>
  <si>
    <t>ilu_inuuno@avannaata.gl</t>
  </si>
  <si>
    <t>Mathias Storchip Aqq. 22</t>
  </si>
  <si>
    <t>ilu_mikisoq@avannaata.gl</t>
  </si>
  <si>
    <t>Sikkerneq</t>
  </si>
  <si>
    <t>Qilakitsoq 1</t>
  </si>
  <si>
    <t>ilu_sikkerneq@avannaata.gl</t>
  </si>
  <si>
    <t>Angajo</t>
  </si>
  <si>
    <t>Kussangajaannguaq 15</t>
  </si>
  <si>
    <t>ilu_angajo@avannaata.gl</t>
  </si>
  <si>
    <t>Arnarsiaq</t>
  </si>
  <si>
    <t>Nuisariannguaq 26</t>
  </si>
  <si>
    <t>ilu_arnarsiaq@avannaata.gl</t>
  </si>
  <si>
    <t>Piaraq</t>
  </si>
  <si>
    <t>Noah Mølgård-ip Aqq. 5</t>
  </si>
  <si>
    <t>ilu_piaraq@avannaata.gl</t>
  </si>
  <si>
    <t>E. Thomsenip Aqq. 25</t>
  </si>
  <si>
    <t>ilu_nukariit@avannata.gl</t>
  </si>
  <si>
    <t>Illerngit</t>
  </si>
  <si>
    <t>bol@avannaata.gl</t>
  </si>
  <si>
    <t>Pakkutaq</t>
  </si>
  <si>
    <t>Saqqaq</t>
  </si>
  <si>
    <t>B-1672</t>
  </si>
  <si>
    <t>pakkutaq@avannaata.gl</t>
  </si>
  <si>
    <t>Qeqertaq</t>
  </si>
  <si>
    <t>Ilimanaq</t>
  </si>
  <si>
    <t>Dr. Ingrid &amp; Nuunu</t>
  </si>
  <si>
    <t>Uummannaq</t>
  </si>
  <si>
    <t>Aqqusinersuaq B-1600</t>
  </si>
  <si>
    <t>domg@avannaata.gl</t>
  </si>
  <si>
    <t>Qaarsut</t>
  </si>
  <si>
    <t>Ikerasak</t>
  </si>
  <si>
    <t>meeqqakkut@outlook.dk</t>
  </si>
  <si>
    <t>Amaannguaq</t>
  </si>
  <si>
    <t>Saattut</t>
  </si>
  <si>
    <t>B-1750</t>
  </si>
  <si>
    <t>amaanngu@outlook.dk</t>
  </si>
  <si>
    <t>Ukkusissat</t>
  </si>
  <si>
    <t>Aaqa</t>
  </si>
  <si>
    <t>Upernavik</t>
  </si>
  <si>
    <t>Telebakken B-1650</t>
  </si>
  <si>
    <t>nujn@avannaata.gl</t>
  </si>
  <si>
    <t>Nuunuaqqat Illuat</t>
  </si>
  <si>
    <t>Ukuarluup Aqq. B-197</t>
  </si>
  <si>
    <t>sori@avannaata.gl</t>
  </si>
  <si>
    <t>Upernavik Kujalleq</t>
  </si>
  <si>
    <t>B-1712</t>
  </si>
  <si>
    <t>Aappilattoq</t>
  </si>
  <si>
    <t>Innaarsuit</t>
  </si>
  <si>
    <t>B-867</t>
  </si>
  <si>
    <t>Tasiusaq</t>
  </si>
  <si>
    <t>B-1244</t>
  </si>
  <si>
    <t>B-1514</t>
  </si>
  <si>
    <t>Kullorsuaq</t>
  </si>
  <si>
    <t>Ajaajaqarvik</t>
  </si>
  <si>
    <t>Qaanaaq</t>
  </si>
  <si>
    <t>B 453</t>
  </si>
  <si>
    <t>heho@avannaata.gl</t>
  </si>
  <si>
    <t>Pingajeqqad</t>
  </si>
  <si>
    <t>Tasiilaq</t>
  </si>
  <si>
    <t>Ittimiini B-1804</t>
  </si>
  <si>
    <t>Dr. Ingrid</t>
  </si>
  <si>
    <t>Postboks 15</t>
  </si>
  <si>
    <t>dr.ingrid@sermersooq.gl</t>
  </si>
  <si>
    <t>Postboks 108</t>
  </si>
  <si>
    <t>mikisoq@sermersooq.gl</t>
  </si>
  <si>
    <t>Kuummiit</t>
  </si>
  <si>
    <t>Kulusuk</t>
  </si>
  <si>
    <t>Tiniteqilaaq</t>
  </si>
  <si>
    <t>Sermiligaaq</t>
  </si>
  <si>
    <t>Paarsisor</t>
  </si>
  <si>
    <t>Ittoqqortoormiit</t>
  </si>
  <si>
    <t>B-425</t>
  </si>
  <si>
    <t>paarsisor@sermersooq.gl</t>
  </si>
  <si>
    <t>Meeqqeriviup GR. normua.</t>
  </si>
  <si>
    <t>Institutionens Gr. Nr.</t>
  </si>
  <si>
    <t xml:space="preserve">Telefonnr. </t>
  </si>
  <si>
    <t>Illoqarfik / Nunaqarfik</t>
  </si>
  <si>
    <t>Postadressi</t>
  </si>
  <si>
    <t>Postadresse</t>
  </si>
  <si>
    <t>Dagplejeordning Naasunnguaq</t>
  </si>
  <si>
    <t>Dagplejeordning Nuunu</t>
  </si>
  <si>
    <t>Offentlig</t>
  </si>
  <si>
    <t>Iginniarfik</t>
  </si>
  <si>
    <t>B-1604</t>
  </si>
  <si>
    <t>jokn@avannaata.gl</t>
  </si>
  <si>
    <t>B-167</t>
  </si>
  <si>
    <t>byg_qaarsut@avannaata.gl</t>
  </si>
  <si>
    <t>B-1714</t>
  </si>
  <si>
    <t>Qeqertat</t>
  </si>
  <si>
    <t>Savissivik</t>
  </si>
  <si>
    <t>Siorapaluk</t>
  </si>
  <si>
    <r>
      <rPr>
        <b/>
        <sz val="9"/>
        <color theme="1"/>
        <rFont val="Calibri"/>
        <family val="2"/>
        <scheme val="minor"/>
      </rPr>
      <t>Najugaq qimannagu perorsaasunngorniaq</t>
    </r>
    <r>
      <rPr>
        <sz val="9"/>
        <color theme="1"/>
        <rFont val="Calibri"/>
        <family val="2"/>
        <scheme val="minor"/>
      </rPr>
      <t xml:space="preserve"> / </t>
    </r>
    <r>
      <rPr>
        <i/>
        <sz val="9"/>
        <color theme="1"/>
        <rFont val="Calibri"/>
        <family val="2"/>
        <scheme val="minor"/>
      </rPr>
      <t>Decentral pædagog studerende</t>
    </r>
  </si>
  <si>
    <r>
      <rPr>
        <b/>
        <sz val="11"/>
        <color theme="1"/>
        <rFont val="Calibri"/>
        <family val="2"/>
        <scheme val="minor"/>
      </rPr>
      <t>Sulisut allat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Øvrigt ansatte</t>
    </r>
  </si>
  <si>
    <r>
      <rPr>
        <b/>
        <sz val="10"/>
        <color theme="1"/>
        <rFont val="Calibri"/>
        <family val="2"/>
        <scheme val="minor"/>
      </rPr>
      <t xml:space="preserve">Najugaq qimannagu perorsaasun-ngorniat </t>
    </r>
    <r>
      <rPr>
        <sz val="10"/>
        <color theme="1"/>
        <rFont val="Calibri"/>
        <family val="2"/>
        <scheme val="minor"/>
      </rPr>
      <t xml:space="preserve">/                                               </t>
    </r>
    <r>
      <rPr>
        <i/>
        <sz val="10"/>
        <color theme="1"/>
        <rFont val="Calibri"/>
        <family val="2"/>
        <scheme val="minor"/>
      </rPr>
      <t>Decentral pædagogstuderende</t>
    </r>
  </si>
  <si>
    <t>akka@avannaata.gl</t>
  </si>
  <si>
    <t>gssk@avannaata.gl</t>
  </si>
  <si>
    <t>Ujuaansip aqq. 4</t>
  </si>
  <si>
    <t>angajumaniitsoq@qeqqata.gl</t>
  </si>
  <si>
    <t>Naasuliartarpimmu B 1094</t>
  </si>
  <si>
    <t>amaagajaaq@sermersooq.gl</t>
  </si>
  <si>
    <t>Amaagajaaq</t>
  </si>
  <si>
    <t>Meeqqanut Suli Atualinngitsunut Immikkoortortaqarfik</t>
  </si>
  <si>
    <t>Førskoleområdet</t>
  </si>
  <si>
    <r>
      <rPr>
        <b/>
        <sz val="11"/>
        <color theme="1"/>
        <rFont val="Calibri"/>
        <family val="2"/>
        <scheme val="minor"/>
      </rPr>
      <t>Atorfik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theme="1"/>
        <rFont val="Calibri"/>
        <family val="2"/>
        <scheme val="minor"/>
      </rPr>
      <t>Stillingskategori:</t>
    </r>
  </si>
  <si>
    <r>
      <rPr>
        <b/>
        <sz val="11"/>
        <color theme="1"/>
        <rFont val="Calibri"/>
        <family val="2"/>
        <scheme val="minor"/>
      </rPr>
      <t>Angerlarsimaffimmi paarsineq nammineq angerlarsimaffimmi</t>
    </r>
    <r>
      <rPr>
        <sz val="11"/>
        <color theme="1"/>
        <rFont val="Calibri"/>
        <family val="2"/>
        <scheme val="minor"/>
      </rPr>
      <t xml:space="preserve">                              D</t>
    </r>
    <r>
      <rPr>
        <i/>
        <sz val="11"/>
        <color theme="1"/>
        <rFont val="Calibri"/>
        <family val="2"/>
        <scheme val="minor"/>
      </rPr>
      <t>agplejen forgår i et privat hjem</t>
    </r>
  </si>
  <si>
    <t>Alluitsup Paa B 1352</t>
  </si>
  <si>
    <t>nuniaffiksisimiut@qeqqata.gl</t>
  </si>
  <si>
    <t>381781 / 381783</t>
  </si>
  <si>
    <t>Dagplejecenter Meeqqat</t>
  </si>
  <si>
    <t>Tatsip Akuanut B-1888</t>
  </si>
  <si>
    <t>Qaqqasernaq</t>
  </si>
  <si>
    <t>B-1726</t>
  </si>
  <si>
    <t>fije@avannaata.gl</t>
  </si>
  <si>
    <t>Kissarneqqortuunnguaq 19 A</t>
  </si>
  <si>
    <t>Qivioq</t>
  </si>
  <si>
    <t>qivioq@sermersooq.gl</t>
  </si>
  <si>
    <t>Samuel Kleinschmidtip aqq. 6-B</t>
  </si>
  <si>
    <t>tikiusaaq@sermersooq.gl</t>
  </si>
  <si>
    <t xml:space="preserve">maligiaq@sermersooq.gl </t>
  </si>
  <si>
    <t>Maligiaq</t>
  </si>
  <si>
    <t>Nuussuaq</t>
  </si>
  <si>
    <t>Saarfaarsuit 18 B nr. 4245</t>
  </si>
  <si>
    <t>B. 2162</t>
  </si>
  <si>
    <t>Naasut</t>
  </si>
  <si>
    <t>Prinsessevej 1</t>
  </si>
  <si>
    <t>naasut@sermersooq.gl</t>
  </si>
  <si>
    <t>Meeraateqarfik Nattoralinnguaq</t>
  </si>
  <si>
    <t>Emiliap aqqutaa 16</t>
  </si>
  <si>
    <t>nattoralinnguaqsisimiut@qeqqata.gl</t>
  </si>
  <si>
    <t>Ikinnguteeqqat</t>
  </si>
  <si>
    <t>byg_ukkusissat@avannaata.gl</t>
  </si>
  <si>
    <t>B-1893</t>
  </si>
  <si>
    <t>Dagplejerordning</t>
  </si>
  <si>
    <t>Kangersuatsiaq</t>
  </si>
  <si>
    <t>Dagplejeording</t>
  </si>
  <si>
    <t>pingajeqqad@s</t>
  </si>
  <si>
    <t>Nuusssuaq</t>
  </si>
  <si>
    <t>Meeqqerivik</t>
  </si>
  <si>
    <t>Hafnarfjordurip Aqq. 4</t>
  </si>
  <si>
    <t xml:space="preserve">jokm@avannaata.gl </t>
  </si>
  <si>
    <t>Avaannaata</t>
  </si>
  <si>
    <t xml:space="preserve">byg_aappilattoq@avannaata.gl </t>
  </si>
  <si>
    <t>B-634</t>
  </si>
  <si>
    <t>Meeqqerivik Arnartaq</t>
  </si>
  <si>
    <t>B-940</t>
  </si>
  <si>
    <t>arnartaq@qeqertalik.gl</t>
  </si>
  <si>
    <t>tupaarnaqjoelsen@gmail.com</t>
  </si>
  <si>
    <t xml:space="preserve">kan_qupannaat@qeqertalik.gl </t>
  </si>
  <si>
    <t>387132 / 872145</t>
  </si>
  <si>
    <t>alliaq@qeqertalik.gl</t>
  </si>
  <si>
    <t>aas_ukaleq@qeqertalik.gl</t>
  </si>
  <si>
    <t>aas_vaava@qeqertalik.gl</t>
  </si>
  <si>
    <t>aas_tikiusaaq@qeqertalik.gl</t>
  </si>
  <si>
    <t>aas_kulloq@qeqertalik.gl</t>
  </si>
  <si>
    <t>pakkunnga@qeqertalik.gl</t>
  </si>
  <si>
    <t>qas_kulunnguaq@qeqertalik.gl</t>
  </si>
  <si>
    <t>qas_inequnaat@qeqertalik.gl</t>
  </si>
  <si>
    <t>qeq_kuluk@qeqertalik.gl</t>
  </si>
  <si>
    <t>anmm@sermersooq.gl</t>
  </si>
  <si>
    <t>B-975</t>
  </si>
  <si>
    <t>B-943</t>
  </si>
  <si>
    <t>B-84</t>
  </si>
  <si>
    <t>B-1508</t>
  </si>
  <si>
    <t>B-1260</t>
  </si>
  <si>
    <t>Isortoq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</si>
</sst>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164" fontId="2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0" fontId="0" fillId="0" borderId="4" xfId="0" applyBorder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10" fillId="0" borderId="0" xfId="0" applyFont="1"/>
    <xf numFmtId="0" fontId="9" fillId="0" borderId="0" xfId="0" applyFont="1"/>
    <xf numFmtId="0" fontId="21" fillId="0" borderId="0" xfId="0" applyFont="1" applyAlignment="1">
      <alignment vertical="center"/>
    </xf>
    <xf numFmtId="0" fontId="25" fillId="0" borderId="4" xfId="3" applyBorder="1"/>
    <xf numFmtId="0" fontId="0" fillId="0" borderId="5" xfId="0" applyBorder="1"/>
    <xf numFmtId="0" fontId="25" fillId="0" borderId="5" xfId="3" applyBorder="1"/>
    <xf numFmtId="0" fontId="0" fillId="0" borderId="6" xfId="0" applyBorder="1"/>
    <xf numFmtId="0" fontId="0" fillId="0" borderId="7" xfId="0" applyBorder="1"/>
    <xf numFmtId="0" fontId="25" fillId="0" borderId="7" xfId="3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0" fillId="0" borderId="9" xfId="0" applyBorder="1"/>
    <xf numFmtId="0" fontId="0" fillId="0" borderId="10" xfId="0" applyBorder="1"/>
    <xf numFmtId="0" fontId="25" fillId="0" borderId="10" xfId="3" applyBorder="1"/>
    <xf numFmtId="0" fontId="0" fillId="0" borderId="26" xfId="0" applyBorder="1"/>
    <xf numFmtId="0" fontId="0" fillId="3" borderId="8" xfId="0" applyFill="1" applyBorder="1"/>
    <xf numFmtId="0" fontId="0" fillId="3" borderId="9" xfId="0" applyFill="1" applyBorder="1"/>
    <xf numFmtId="0" fontId="0" fillId="0" borderId="27" xfId="0" applyBorder="1"/>
    <xf numFmtId="0" fontId="0" fillId="0" borderId="28" xfId="0" applyBorder="1"/>
    <xf numFmtId="0" fontId="15" fillId="0" borderId="0" xfId="0" applyFont="1"/>
    <xf numFmtId="0" fontId="25" fillId="0" borderId="0" xfId="3"/>
    <xf numFmtId="0" fontId="21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1" fillId="0" borderId="4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21" fillId="0" borderId="18" xfId="0" applyFont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4">
    <cellStyle name="Komma 2" xfId="2" xr:uid="{00000000-0005-0000-0000-000000000000}"/>
    <cellStyle name="Link" xfId="3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naasunnguaqsarfanngu@qeqqata.gl" TargetMode="External"/><Relationship Id="rId21" Type="http://schemas.openxmlformats.org/officeDocument/2006/relationships/hyperlink" Target="mailto:najaaleqasisimiut@qeqqata.gl" TargetMode="External"/><Relationship Id="rId42" Type="http://schemas.openxmlformats.org/officeDocument/2006/relationships/hyperlink" Target="mailto:paarsisor@sermersooq.gl" TargetMode="External"/><Relationship Id="rId47" Type="http://schemas.openxmlformats.org/officeDocument/2006/relationships/hyperlink" Target="mailto:apisseq@sermersooq.gl" TargetMode="External"/><Relationship Id="rId63" Type="http://schemas.openxmlformats.org/officeDocument/2006/relationships/hyperlink" Target="mailto:aas_vaava@qeqertalik.gl" TargetMode="External"/><Relationship Id="rId68" Type="http://schemas.openxmlformats.org/officeDocument/2006/relationships/hyperlink" Target="mailto:pakkunnga@qeqertalik.gl" TargetMode="External"/><Relationship Id="rId84" Type="http://schemas.openxmlformats.org/officeDocument/2006/relationships/hyperlink" Target="mailto:jokn@avannaata.gl" TargetMode="External"/><Relationship Id="rId89" Type="http://schemas.openxmlformats.org/officeDocument/2006/relationships/hyperlink" Target="mailto:angajumaniitsoq@qeqqata.gl" TargetMode="External"/><Relationship Id="rId16" Type="http://schemas.openxmlformats.org/officeDocument/2006/relationships/hyperlink" Target="mailto:inequnaaqqatatammik@qeqqata.gl" TargetMode="External"/><Relationship Id="rId11" Type="http://schemas.openxmlformats.org/officeDocument/2006/relationships/hyperlink" Target="mailto:orpinnguaq@kujalleq.gl" TargetMode="External"/><Relationship Id="rId32" Type="http://schemas.openxmlformats.org/officeDocument/2006/relationships/hyperlink" Target="mailto:amaanngu@outlook.dk" TargetMode="External"/><Relationship Id="rId37" Type="http://schemas.openxmlformats.org/officeDocument/2006/relationships/hyperlink" Target="mailto:ilu_arnarsiaq@avannaata.gl" TargetMode="External"/><Relationship Id="rId53" Type="http://schemas.openxmlformats.org/officeDocument/2006/relationships/hyperlink" Target="mailto:muku@sermersooq.gl" TargetMode="External"/><Relationship Id="rId58" Type="http://schemas.openxmlformats.org/officeDocument/2006/relationships/hyperlink" Target="mailto:meeraq@sermersooq.gl" TargetMode="External"/><Relationship Id="rId74" Type="http://schemas.openxmlformats.org/officeDocument/2006/relationships/hyperlink" Target="mailto:anmm@sermersooq.gl" TargetMode="External"/><Relationship Id="rId79" Type="http://schemas.openxmlformats.org/officeDocument/2006/relationships/hyperlink" Target="mailto:meeqqakkut@outlook.dk" TargetMode="External"/><Relationship Id="rId102" Type="http://schemas.openxmlformats.org/officeDocument/2006/relationships/hyperlink" Target="mailto:anmm@sermersooq.gl" TargetMode="External"/><Relationship Id="rId5" Type="http://schemas.openxmlformats.org/officeDocument/2006/relationships/hyperlink" Target="mailto:inneriilat@kujalleq.gl" TargetMode="External"/><Relationship Id="rId90" Type="http://schemas.openxmlformats.org/officeDocument/2006/relationships/hyperlink" Target="mailto:amaagajaaq@sermersooq.gl" TargetMode="External"/><Relationship Id="rId95" Type="http://schemas.openxmlformats.org/officeDocument/2006/relationships/hyperlink" Target="mailto:maligiaq@sermersooq.gl" TargetMode="External"/><Relationship Id="rId22" Type="http://schemas.openxmlformats.org/officeDocument/2006/relationships/hyperlink" Target="mailto:ungaannguaqsisimiut@qeqqata.gl" TargetMode="External"/><Relationship Id="rId27" Type="http://schemas.openxmlformats.org/officeDocument/2006/relationships/hyperlink" Target="mailto:nuunuitilleq@qeqqata.gl" TargetMode="External"/><Relationship Id="rId43" Type="http://schemas.openxmlformats.org/officeDocument/2006/relationships/hyperlink" Target="mailto:paannaat@sermersooq.gl" TargetMode="External"/><Relationship Id="rId48" Type="http://schemas.openxmlformats.org/officeDocument/2006/relationships/hyperlink" Target="mailto:sikkersoq@sermersooq.gl" TargetMode="External"/><Relationship Id="rId64" Type="http://schemas.openxmlformats.org/officeDocument/2006/relationships/hyperlink" Target="mailto:aas_tikiusaaq@qeqertalik.gl" TargetMode="External"/><Relationship Id="rId69" Type="http://schemas.openxmlformats.org/officeDocument/2006/relationships/hyperlink" Target="mailto:qas_kulunnguaq@qeqertalik.gl" TargetMode="External"/><Relationship Id="rId80" Type="http://schemas.openxmlformats.org/officeDocument/2006/relationships/hyperlink" Target="mailto:ungaavaraq@sermersooq.gl" TargetMode="External"/><Relationship Id="rId85" Type="http://schemas.openxmlformats.org/officeDocument/2006/relationships/hyperlink" Target="mailto:byg_qaarsut@avannaata.gl" TargetMode="External"/><Relationship Id="rId12" Type="http://schemas.openxmlformats.org/officeDocument/2006/relationships/hyperlink" Target="mailto:kuunnguaqmaniitsoq@qeqqata.gl" TargetMode="External"/><Relationship Id="rId17" Type="http://schemas.openxmlformats.org/officeDocument/2006/relationships/hyperlink" Target="mailto:naasunnguitnapasoq@qeqqata.gl" TargetMode="External"/><Relationship Id="rId25" Type="http://schemas.openxmlformats.org/officeDocument/2006/relationships/hyperlink" Target="mailto:nukakangerlussuaq@qeqqata.gl" TargetMode="External"/><Relationship Id="rId33" Type="http://schemas.openxmlformats.org/officeDocument/2006/relationships/hyperlink" Target="mailto:ilu_inuuno@avannaata.gl" TargetMode="External"/><Relationship Id="rId38" Type="http://schemas.openxmlformats.org/officeDocument/2006/relationships/hyperlink" Target="mailto:ilu_piaraq@avannaata.gl" TargetMode="External"/><Relationship Id="rId46" Type="http://schemas.openxmlformats.org/officeDocument/2006/relationships/hyperlink" Target="mailto:nuka@sermersooq.gl" TargetMode="External"/><Relationship Id="rId59" Type="http://schemas.openxmlformats.org/officeDocument/2006/relationships/hyperlink" Target="mailto:mike@sermersooq.gl" TargetMode="External"/><Relationship Id="rId67" Type="http://schemas.openxmlformats.org/officeDocument/2006/relationships/hyperlink" Target="mailto:alliaq@qeqertalik.gl" TargetMode="External"/><Relationship Id="rId103" Type="http://schemas.openxmlformats.org/officeDocument/2006/relationships/hyperlink" Target="mailto:anmm@sermersooq.gl" TargetMode="External"/><Relationship Id="rId20" Type="http://schemas.openxmlformats.org/officeDocument/2006/relationships/hyperlink" Target="mailto:naalusisimiut@qeqqata.gl" TargetMode="External"/><Relationship Id="rId41" Type="http://schemas.openxmlformats.org/officeDocument/2006/relationships/hyperlink" Target="mailto:pakkutaq@avannaata.gl" TargetMode="External"/><Relationship Id="rId54" Type="http://schemas.openxmlformats.org/officeDocument/2006/relationships/hyperlink" Target="mailto:paarsisoq@sermersooq.gl" TargetMode="External"/><Relationship Id="rId62" Type="http://schemas.openxmlformats.org/officeDocument/2006/relationships/hyperlink" Target="mailto:aas_ukaleq@qeqertalik.gl" TargetMode="External"/><Relationship Id="rId70" Type="http://schemas.openxmlformats.org/officeDocument/2006/relationships/hyperlink" Target="mailto:qas_inequnaat@qeqertalik.gl" TargetMode="External"/><Relationship Id="rId75" Type="http://schemas.openxmlformats.org/officeDocument/2006/relationships/hyperlink" Target="mailto:anmm@sermersooq.gl" TargetMode="External"/><Relationship Id="rId83" Type="http://schemas.openxmlformats.org/officeDocument/2006/relationships/hyperlink" Target="mailto:jokm@avannaata.gl" TargetMode="External"/><Relationship Id="rId88" Type="http://schemas.openxmlformats.org/officeDocument/2006/relationships/hyperlink" Target="mailto:gssk@avannaata.gl" TargetMode="External"/><Relationship Id="rId91" Type="http://schemas.openxmlformats.org/officeDocument/2006/relationships/hyperlink" Target="mailto:nuniaffiksisimiut@qeqqata.gl" TargetMode="External"/><Relationship Id="rId96" Type="http://schemas.openxmlformats.org/officeDocument/2006/relationships/hyperlink" Target="mailto:byg_qaarsut@avannaata.gl" TargetMode="External"/><Relationship Id="rId1" Type="http://schemas.openxmlformats.org/officeDocument/2006/relationships/hyperlink" Target="mailto:qatanngutigiit@kujalleq.gl" TargetMode="External"/><Relationship Id="rId6" Type="http://schemas.openxmlformats.org/officeDocument/2006/relationships/hyperlink" Target="mailto:aqqaluk@kujalleq.gl" TargetMode="External"/><Relationship Id="rId15" Type="http://schemas.openxmlformats.org/officeDocument/2006/relationships/hyperlink" Target="mailto:najakangaamiut@qeqqata.gl" TargetMode="External"/><Relationship Id="rId23" Type="http://schemas.openxmlformats.org/officeDocument/2006/relationships/hyperlink" Target="mailto:kanaartaqsisimiut@qeqqata.gl" TargetMode="External"/><Relationship Id="rId28" Type="http://schemas.openxmlformats.org/officeDocument/2006/relationships/hyperlink" Target="mailto:akka@avannaata.gl" TargetMode="External"/><Relationship Id="rId36" Type="http://schemas.openxmlformats.org/officeDocument/2006/relationships/hyperlink" Target="mailto:ilu_angajo@avannaata.gl" TargetMode="External"/><Relationship Id="rId49" Type="http://schemas.openxmlformats.org/officeDocument/2006/relationships/hyperlink" Target="mailto:meeqqat@sermersooq.gl" TargetMode="External"/><Relationship Id="rId57" Type="http://schemas.openxmlformats.org/officeDocument/2006/relationships/hyperlink" Target="mailto:nukariit@sermersooq.gl" TargetMode="External"/><Relationship Id="rId10" Type="http://schemas.openxmlformats.org/officeDocument/2006/relationships/hyperlink" Target="mailto:muku@kujalleq.gl" TargetMode="External"/><Relationship Id="rId31" Type="http://schemas.openxmlformats.org/officeDocument/2006/relationships/hyperlink" Target="mailto:domg@avannaata.gl" TargetMode="External"/><Relationship Id="rId44" Type="http://schemas.openxmlformats.org/officeDocument/2006/relationships/hyperlink" Target="mailto:uiloq@sermersooq.gl" TargetMode="External"/><Relationship Id="rId52" Type="http://schemas.openxmlformats.org/officeDocument/2006/relationships/hyperlink" Target="mailto:annersuaq@sermersooq.gl" TargetMode="External"/><Relationship Id="rId60" Type="http://schemas.openxmlformats.org/officeDocument/2006/relationships/hyperlink" Target="mailto:dr.ingrid@sermersooq.gl" TargetMode="External"/><Relationship Id="rId65" Type="http://schemas.openxmlformats.org/officeDocument/2006/relationships/hyperlink" Target="mailto:aas_kulloq@qeqertalik.gl" TargetMode="External"/><Relationship Id="rId73" Type="http://schemas.openxmlformats.org/officeDocument/2006/relationships/hyperlink" Target="mailto:anmm@sermersooq.gl" TargetMode="External"/><Relationship Id="rId78" Type="http://schemas.openxmlformats.org/officeDocument/2006/relationships/hyperlink" Target="mailto:heho@avannaata.gl" TargetMode="External"/><Relationship Id="rId81" Type="http://schemas.openxmlformats.org/officeDocument/2006/relationships/hyperlink" Target="mailto:qeq_kuluk@qeqertalik.gl" TargetMode="External"/><Relationship Id="rId86" Type="http://schemas.openxmlformats.org/officeDocument/2006/relationships/hyperlink" Target="mailto:byg_qaarsut@avannaata.gl" TargetMode="External"/><Relationship Id="rId94" Type="http://schemas.openxmlformats.org/officeDocument/2006/relationships/hyperlink" Target="mailto:tikiusaaq@sermersooq.gl" TargetMode="External"/><Relationship Id="rId99" Type="http://schemas.openxmlformats.org/officeDocument/2006/relationships/hyperlink" Target="mailto:byg_aappilattoq@avannaata.gl" TargetMode="External"/><Relationship Id="rId101" Type="http://schemas.openxmlformats.org/officeDocument/2006/relationships/hyperlink" Target="mailto:tupaarnaqjoelsen@gmail.com" TargetMode="External"/><Relationship Id="rId4" Type="http://schemas.openxmlformats.org/officeDocument/2006/relationships/hyperlink" Target="mailto:tunguusaq@kujalleq.gl" TargetMode="External"/><Relationship Id="rId9" Type="http://schemas.openxmlformats.org/officeDocument/2006/relationships/hyperlink" Target="mailto:vuvi@kujalleq.gl" TargetMode="External"/><Relationship Id="rId13" Type="http://schemas.openxmlformats.org/officeDocument/2006/relationships/hyperlink" Target="mailto:aanikasikmaniitsoq@qeqqata.gl" TargetMode="External"/><Relationship Id="rId18" Type="http://schemas.openxmlformats.org/officeDocument/2006/relationships/hyperlink" Target="mailto:nukasisimiut@qeqqata.gl" TargetMode="External"/><Relationship Id="rId39" Type="http://schemas.openxmlformats.org/officeDocument/2006/relationships/hyperlink" Target="mailto:ilu_nukariit@avannata.gl" TargetMode="External"/><Relationship Id="rId34" Type="http://schemas.openxmlformats.org/officeDocument/2006/relationships/hyperlink" Target="mailto:ilu_mikisoq@avannaata.gl" TargetMode="External"/><Relationship Id="rId50" Type="http://schemas.openxmlformats.org/officeDocument/2006/relationships/hyperlink" Target="mailto:puiaq@sermersooq.gl" TargetMode="External"/><Relationship Id="rId55" Type="http://schemas.openxmlformats.org/officeDocument/2006/relationships/hyperlink" Target="mailto:soralu@sermersooq.gl" TargetMode="External"/><Relationship Id="rId76" Type="http://schemas.openxmlformats.org/officeDocument/2006/relationships/hyperlink" Target="mailto:anmm@sermersooq.gl" TargetMode="External"/><Relationship Id="rId97" Type="http://schemas.openxmlformats.org/officeDocument/2006/relationships/hyperlink" Target="mailto:byg_ukkusissat@avannaata.gl" TargetMode="External"/><Relationship Id="rId104" Type="http://schemas.openxmlformats.org/officeDocument/2006/relationships/printerSettings" Target="../printerSettings/printerSettings11.bin"/><Relationship Id="rId7" Type="http://schemas.openxmlformats.org/officeDocument/2006/relationships/hyperlink" Target="mailto:angaju@kujalleq.gl" TargetMode="External"/><Relationship Id="rId71" Type="http://schemas.openxmlformats.org/officeDocument/2006/relationships/hyperlink" Target="mailto:asanartuaqqat@qeqertalik.gl" TargetMode="External"/><Relationship Id="rId92" Type="http://schemas.openxmlformats.org/officeDocument/2006/relationships/hyperlink" Target="mailto:fije@avannaata.gl" TargetMode="External"/><Relationship Id="rId2" Type="http://schemas.openxmlformats.org/officeDocument/2006/relationships/hyperlink" Target="mailto:nanuaraq@kujalleq.gl" TargetMode="External"/><Relationship Id="rId29" Type="http://schemas.openxmlformats.org/officeDocument/2006/relationships/hyperlink" Target="mailto:nujn@avannaata.gl" TargetMode="External"/><Relationship Id="rId24" Type="http://schemas.openxmlformats.org/officeDocument/2006/relationships/hyperlink" Target="mailto:uiaqsisimiut@qeqqata.gl" TargetMode="External"/><Relationship Id="rId40" Type="http://schemas.openxmlformats.org/officeDocument/2006/relationships/hyperlink" Target="mailto:bol@avannaata.gl" TargetMode="External"/><Relationship Id="rId45" Type="http://schemas.openxmlformats.org/officeDocument/2006/relationships/hyperlink" Target="mailto:naasut@sermersooq.gl" TargetMode="External"/><Relationship Id="rId66" Type="http://schemas.openxmlformats.org/officeDocument/2006/relationships/hyperlink" Target="mailto:kan_qupannaat@qeqertalik.gl" TargetMode="External"/><Relationship Id="rId87" Type="http://schemas.openxmlformats.org/officeDocument/2006/relationships/hyperlink" Target="mailto:heho@avannaata.gl" TargetMode="External"/><Relationship Id="rId61" Type="http://schemas.openxmlformats.org/officeDocument/2006/relationships/hyperlink" Target="mailto:mikisoq@sermersooq.gl" TargetMode="External"/><Relationship Id="rId82" Type="http://schemas.openxmlformats.org/officeDocument/2006/relationships/hyperlink" Target="mailto:biwi@qeqertalik.gl" TargetMode="External"/><Relationship Id="rId19" Type="http://schemas.openxmlformats.org/officeDocument/2006/relationships/hyperlink" Target="mailto:nattoralinnguaqsisimiut@qeqqata.gl" TargetMode="External"/><Relationship Id="rId14" Type="http://schemas.openxmlformats.org/officeDocument/2006/relationships/hyperlink" Target="mailto:paarsimaniitsoq@qeqqata.gl" TargetMode="External"/><Relationship Id="rId30" Type="http://schemas.openxmlformats.org/officeDocument/2006/relationships/hyperlink" Target="mailto:sori@avannaata.gl" TargetMode="External"/><Relationship Id="rId35" Type="http://schemas.openxmlformats.org/officeDocument/2006/relationships/hyperlink" Target="mailto:ilu_sikkerneq@avannaata.gl" TargetMode="External"/><Relationship Id="rId56" Type="http://schemas.openxmlformats.org/officeDocument/2006/relationships/hyperlink" Target="mailto:umiaq@sermersooq.gl" TargetMode="External"/><Relationship Id="rId77" Type="http://schemas.openxmlformats.org/officeDocument/2006/relationships/hyperlink" Target="mailto:anmm@sermersooq.gl" TargetMode="External"/><Relationship Id="rId100" Type="http://schemas.openxmlformats.org/officeDocument/2006/relationships/hyperlink" Target="mailto:arnartaq@qeqertalik.gl" TargetMode="External"/><Relationship Id="rId8" Type="http://schemas.openxmlformats.org/officeDocument/2006/relationships/hyperlink" Target="mailto:narsarmiutaq@kujalleq.gl" TargetMode="External"/><Relationship Id="rId51" Type="http://schemas.openxmlformats.org/officeDocument/2006/relationships/hyperlink" Target="mailto:timmiaaqqat@sermersooq.gl" TargetMode="External"/><Relationship Id="rId72" Type="http://schemas.openxmlformats.org/officeDocument/2006/relationships/hyperlink" Target="mailto:anmm@sermersooq.gl" TargetMode="External"/><Relationship Id="rId93" Type="http://schemas.openxmlformats.org/officeDocument/2006/relationships/hyperlink" Target="mailto:qivioq@sermersooq.gl" TargetMode="External"/><Relationship Id="rId98" Type="http://schemas.openxmlformats.org/officeDocument/2006/relationships/hyperlink" Target="mailto:pingajeqqad@s" TargetMode="External"/><Relationship Id="rId3" Type="http://schemas.openxmlformats.org/officeDocument/2006/relationships/hyperlink" Target="mailto:suluit@kujalle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I47"/>
  <sheetViews>
    <sheetView tabSelected="1" zoomScaleNormal="100" workbookViewId="0">
      <selection activeCell="S15" sqref="S15"/>
    </sheetView>
  </sheetViews>
  <sheetFormatPr defaultRowHeight="15" x14ac:dyDescent="0.25"/>
  <cols>
    <col min="6" max="6" width="9.28515625" customWidth="1"/>
  </cols>
  <sheetData>
    <row r="2" spans="1:9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/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3" t="s">
        <v>1</v>
      </c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63"/>
      <c r="B5" s="63"/>
      <c r="C5" s="63"/>
      <c r="D5" s="63"/>
      <c r="E5" s="63"/>
      <c r="F5" s="63"/>
      <c r="G5" s="63"/>
      <c r="H5" s="63"/>
      <c r="I5" s="63"/>
    </row>
    <row r="7" spans="1:9" x14ac:dyDescent="0.25">
      <c r="D7" s="55"/>
      <c r="E7" s="55"/>
      <c r="F7" s="55"/>
    </row>
    <row r="8" spans="1:9" x14ac:dyDescent="0.25">
      <c r="D8" s="56"/>
      <c r="E8" s="56"/>
      <c r="F8" s="56"/>
    </row>
    <row r="9" spans="1:9" ht="15.75" x14ac:dyDescent="0.25">
      <c r="D9" s="57" t="s">
        <v>421</v>
      </c>
      <c r="E9" s="57"/>
      <c r="F9" s="57"/>
    </row>
    <row r="10" spans="1:9" ht="15.75" x14ac:dyDescent="0.25">
      <c r="D10" s="58" t="s">
        <v>422</v>
      </c>
      <c r="E10" s="58"/>
      <c r="F10" s="58"/>
    </row>
    <row r="12" spans="1:9" x14ac:dyDescent="0.25">
      <c r="B12" s="55" t="str">
        <f>IF(ISBLANK(D7)," ",VLOOKUP(D7,Institutionsliste!$A:$J,2,FALSE))</f>
        <v xml:space="preserve"> </v>
      </c>
      <c r="C12" s="55"/>
      <c r="D12" s="55"/>
      <c r="E12" s="55"/>
      <c r="F12" s="55"/>
      <c r="G12" s="55"/>
      <c r="H12" s="55"/>
    </row>
    <row r="13" spans="1:9" x14ac:dyDescent="0.25">
      <c r="B13" s="56"/>
      <c r="C13" s="56"/>
      <c r="D13" s="56"/>
      <c r="E13" s="56"/>
      <c r="F13" s="56"/>
      <c r="G13" s="56"/>
      <c r="H13" s="56"/>
    </row>
    <row r="14" spans="1:9" ht="15.75" x14ac:dyDescent="0.25">
      <c r="B14" s="65" t="s">
        <v>128</v>
      </c>
      <c r="C14" s="65"/>
      <c r="D14" s="65"/>
      <c r="E14" s="65"/>
      <c r="F14" s="65"/>
      <c r="G14" s="65"/>
      <c r="H14" s="65"/>
    </row>
    <row r="15" spans="1:9" ht="15.75" x14ac:dyDescent="0.25">
      <c r="C15" s="58" t="s">
        <v>127</v>
      </c>
      <c r="D15" s="58"/>
      <c r="E15" s="58"/>
      <c r="F15" s="58"/>
      <c r="G15" s="58"/>
    </row>
    <row r="18" spans="2:8" x14ac:dyDescent="0.25">
      <c r="B18" s="55" t="str">
        <f>IF(ISBLANK(D7)," ",VLOOKUP(D7,Institutionsliste!$A:$J,9,FALSE))</f>
        <v xml:space="preserve"> </v>
      </c>
      <c r="C18" s="55"/>
      <c r="D18" s="55"/>
      <c r="E18" s="55"/>
      <c r="F18" s="55"/>
      <c r="G18" s="55"/>
      <c r="H18" s="55"/>
    </row>
    <row r="19" spans="2:8" x14ac:dyDescent="0.25">
      <c r="B19" s="56"/>
      <c r="C19" s="56"/>
      <c r="D19" s="56"/>
      <c r="E19" s="56"/>
      <c r="F19" s="56"/>
      <c r="G19" s="56"/>
      <c r="H19" s="56"/>
    </row>
    <row r="20" spans="2:8" ht="15.75" x14ac:dyDescent="0.25">
      <c r="C20" s="65" t="s">
        <v>423</v>
      </c>
      <c r="D20" s="65"/>
      <c r="E20" s="65"/>
      <c r="F20" s="65"/>
      <c r="G20" s="65"/>
    </row>
    <row r="21" spans="2:8" ht="15.75" x14ac:dyDescent="0.25">
      <c r="C21" s="58" t="s">
        <v>423</v>
      </c>
      <c r="D21" s="58"/>
      <c r="E21" s="58"/>
      <c r="F21" s="58"/>
      <c r="G21" s="58"/>
    </row>
    <row r="24" spans="2:8" x14ac:dyDescent="0.25">
      <c r="B24" s="55" t="str">
        <f>IF(ISBLANK(D7)," ",VLOOKUP(D7,Institutionsliste!$A:$J,8,FALSE))</f>
        <v xml:space="preserve"> </v>
      </c>
      <c r="C24" s="55"/>
      <c r="D24" s="55"/>
      <c r="E24" s="55"/>
      <c r="F24" s="55"/>
      <c r="G24" s="55"/>
      <c r="H24" s="55"/>
    </row>
    <row r="25" spans="2:8" x14ac:dyDescent="0.25">
      <c r="B25" s="56"/>
      <c r="C25" s="56"/>
      <c r="D25" s="56"/>
      <c r="E25" s="56"/>
      <c r="F25" s="56"/>
      <c r="G25" s="56"/>
      <c r="H25" s="56"/>
    </row>
    <row r="26" spans="2:8" ht="15.75" x14ac:dyDescent="0.25">
      <c r="C26" s="65" t="s">
        <v>2</v>
      </c>
      <c r="D26" s="65"/>
      <c r="E26" s="65"/>
      <c r="F26" s="65"/>
      <c r="G26" s="65"/>
    </row>
    <row r="27" spans="2:8" ht="15.75" x14ac:dyDescent="0.25">
      <c r="C27" s="58" t="s">
        <v>3</v>
      </c>
      <c r="D27" s="58"/>
      <c r="E27" s="58"/>
      <c r="F27" s="58"/>
      <c r="G27" s="58"/>
    </row>
    <row r="30" spans="2:8" ht="15" customHeight="1" x14ac:dyDescent="0.25">
      <c r="B30" s="55" t="str">
        <f>IF(ISBLANK(D7)," ",VLOOKUP(D7,Institutionsliste!$A:$J,6,FALSE))</f>
        <v xml:space="preserve"> </v>
      </c>
      <c r="C30" s="55"/>
      <c r="D30" s="55"/>
      <c r="E30" s="32"/>
      <c r="F30" s="55" t="str">
        <f>IF(ISBLANK(D7)," ",VLOOKUP(D7,Institutionsliste!$A:$J,5,FALSE))</f>
        <v xml:space="preserve"> </v>
      </c>
      <c r="G30" s="55"/>
      <c r="H30" s="55"/>
    </row>
    <row r="31" spans="2:8" ht="15" customHeight="1" x14ac:dyDescent="0.25">
      <c r="B31" s="56"/>
      <c r="C31" s="56"/>
      <c r="D31" s="56"/>
      <c r="E31" s="32"/>
      <c r="F31" s="56"/>
      <c r="G31" s="56"/>
      <c r="H31" s="56"/>
    </row>
    <row r="32" spans="2:8" ht="15.75" x14ac:dyDescent="0.25">
      <c r="B32" s="57" t="s">
        <v>129</v>
      </c>
      <c r="C32" s="57"/>
      <c r="D32" s="57"/>
      <c r="E32" s="34"/>
      <c r="F32" s="57" t="s">
        <v>424</v>
      </c>
      <c r="G32" s="57"/>
      <c r="H32" s="57"/>
    </row>
    <row r="33" spans="2:8" ht="15.75" x14ac:dyDescent="0.25">
      <c r="B33" s="58" t="s">
        <v>130</v>
      </c>
      <c r="C33" s="58"/>
      <c r="D33" s="58"/>
      <c r="E33" s="33"/>
      <c r="F33" s="58" t="s">
        <v>158</v>
      </c>
      <c r="G33" s="58"/>
      <c r="H33" s="58"/>
    </row>
    <row r="34" spans="2:8" ht="15.75" x14ac:dyDescent="0.25">
      <c r="B34" s="28"/>
      <c r="C34" s="28"/>
      <c r="D34" s="28"/>
      <c r="E34" s="33"/>
      <c r="F34" s="28"/>
      <c r="G34" s="28"/>
      <c r="H34" s="28"/>
    </row>
    <row r="36" spans="2:8" ht="15" customHeight="1" x14ac:dyDescent="0.25">
      <c r="B36" s="55" t="str">
        <f>IF(ISBLANK(D7)," ",VLOOKUP(D7,Institutionsliste!$A:$J,4,FALSE))</f>
        <v xml:space="preserve"> </v>
      </c>
      <c r="C36" s="55"/>
      <c r="D36" s="55"/>
      <c r="E36" s="35"/>
      <c r="F36" s="55" t="str">
        <f>IF(ISBLANK(D7)," ",VLOOKUP(D7,Institutionsliste!$A:$J,7,FALSE))</f>
        <v xml:space="preserve"> </v>
      </c>
      <c r="G36" s="55"/>
      <c r="H36" s="55"/>
    </row>
    <row r="37" spans="2:8" ht="15" customHeight="1" x14ac:dyDescent="0.25">
      <c r="B37" s="56"/>
      <c r="C37" s="56"/>
      <c r="D37" s="56"/>
      <c r="E37" s="35"/>
      <c r="F37" s="56"/>
      <c r="G37" s="56"/>
      <c r="H37" s="56"/>
    </row>
    <row r="38" spans="2:8" ht="15.75" x14ac:dyDescent="0.25">
      <c r="B38" s="57" t="s">
        <v>425</v>
      </c>
      <c r="C38" s="57"/>
      <c r="D38" s="57"/>
      <c r="E38" s="34"/>
      <c r="F38" s="57" t="s">
        <v>4</v>
      </c>
      <c r="G38" s="57"/>
      <c r="H38" s="57"/>
    </row>
    <row r="39" spans="2:8" ht="15.75" x14ac:dyDescent="0.25">
      <c r="B39" s="58" t="s">
        <v>426</v>
      </c>
      <c r="C39" s="58"/>
      <c r="D39" s="58"/>
      <c r="E39" s="33"/>
      <c r="F39" s="58" t="s">
        <v>5</v>
      </c>
      <c r="G39" s="58"/>
      <c r="H39" s="58"/>
    </row>
    <row r="40" spans="2:8" ht="15.75" x14ac:dyDescent="0.25">
      <c r="B40" s="27"/>
      <c r="C40" s="27"/>
      <c r="D40" s="27"/>
      <c r="E40" s="33"/>
      <c r="F40" s="28"/>
      <c r="G40" s="28"/>
      <c r="H40" s="28"/>
    </row>
    <row r="42" spans="2:8" x14ac:dyDescent="0.25">
      <c r="D42" s="60"/>
      <c r="E42" s="60"/>
      <c r="F42" s="60"/>
    </row>
    <row r="43" spans="2:8" x14ac:dyDescent="0.25">
      <c r="D43" s="60"/>
      <c r="E43" s="60"/>
      <c r="F43" s="60"/>
    </row>
    <row r="44" spans="2:8" ht="15" customHeight="1" x14ac:dyDescent="0.25">
      <c r="D44" s="64" t="s">
        <v>88</v>
      </c>
      <c r="E44" s="64"/>
      <c r="F44" s="64"/>
    </row>
    <row r="46" spans="2:8" x14ac:dyDescent="0.25">
      <c r="B46" s="61" t="s">
        <v>449</v>
      </c>
      <c r="C46" s="61"/>
      <c r="D46" s="61"/>
      <c r="E46" s="61"/>
      <c r="F46" s="61"/>
      <c r="G46" s="61"/>
      <c r="H46" s="61"/>
    </row>
    <row r="47" spans="2:8" x14ac:dyDescent="0.25">
      <c r="D47" s="59" t="s">
        <v>450</v>
      </c>
      <c r="E47" s="59"/>
      <c r="F47" s="59"/>
    </row>
  </sheetData>
  <sheetProtection sheet="1" objects="1" scenarios="1"/>
  <mergeCells count="30">
    <mergeCell ref="B36:D37"/>
    <mergeCell ref="F36:H37"/>
    <mergeCell ref="A2:I3"/>
    <mergeCell ref="A4:I5"/>
    <mergeCell ref="D44:F44"/>
    <mergeCell ref="C15:G15"/>
    <mergeCell ref="B12:H13"/>
    <mergeCell ref="B18:H19"/>
    <mergeCell ref="C20:G20"/>
    <mergeCell ref="C21:G21"/>
    <mergeCell ref="B24:H25"/>
    <mergeCell ref="C26:G26"/>
    <mergeCell ref="C27:G27"/>
    <mergeCell ref="B14:H14"/>
    <mergeCell ref="D9:F9"/>
    <mergeCell ref="D10:F10"/>
    <mergeCell ref="D47:F47"/>
    <mergeCell ref="D42:F43"/>
    <mergeCell ref="F38:H38"/>
    <mergeCell ref="F39:H39"/>
    <mergeCell ref="B38:D38"/>
    <mergeCell ref="B39:D39"/>
    <mergeCell ref="B46:H46"/>
    <mergeCell ref="D7:F8"/>
    <mergeCell ref="F32:H32"/>
    <mergeCell ref="F33:H33"/>
    <mergeCell ref="B32:D32"/>
    <mergeCell ref="B33:D33"/>
    <mergeCell ref="B30:D31"/>
    <mergeCell ref="F30:H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49"/>
  <sheetViews>
    <sheetView topLeftCell="A4" zoomScaleNormal="100" workbookViewId="0">
      <selection activeCell="C32" sqref="C32:E33"/>
    </sheetView>
  </sheetViews>
  <sheetFormatPr defaultRowHeight="15" x14ac:dyDescent="0.25"/>
  <cols>
    <col min="2" max="2" width="12.42578125" customWidth="1"/>
    <col min="4" max="4" width="6.5703125" customWidth="1"/>
    <col min="5" max="5" width="6.42578125" customWidth="1"/>
    <col min="6" max="6" width="8.7109375" customWidth="1"/>
    <col min="8" max="8" width="7.42578125" customWidth="1"/>
    <col min="9" max="9" width="10.7109375" customWidth="1"/>
  </cols>
  <sheetData>
    <row r="1" spans="1:9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107</v>
      </c>
    </row>
    <row r="2" spans="1:9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9" x14ac:dyDescent="0.25">
      <c r="A3" s="72" t="s">
        <v>41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3" t="s">
        <v>42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142" t="s">
        <v>150</v>
      </c>
      <c r="B7" s="142"/>
      <c r="C7" s="142"/>
      <c r="D7" s="142"/>
      <c r="E7" s="142"/>
      <c r="F7" s="142"/>
      <c r="G7" s="142" t="s">
        <v>151</v>
      </c>
      <c r="H7" s="142"/>
      <c r="I7" s="142"/>
    </row>
    <row r="8" spans="1:9" ht="18" customHeight="1" x14ac:dyDescent="0.25">
      <c r="A8" s="101"/>
      <c r="B8" s="97" t="s">
        <v>93</v>
      </c>
      <c r="C8" s="133" t="s">
        <v>94</v>
      </c>
      <c r="D8" s="134"/>
      <c r="E8" s="135"/>
      <c r="F8" s="97" t="s">
        <v>141</v>
      </c>
      <c r="G8" s="97" t="s">
        <v>95</v>
      </c>
      <c r="H8" s="97"/>
      <c r="I8" s="97" t="s">
        <v>96</v>
      </c>
    </row>
    <row r="9" spans="1:9" ht="18" customHeight="1" x14ac:dyDescent="0.25">
      <c r="A9" s="101"/>
      <c r="B9" s="97"/>
      <c r="C9" s="136"/>
      <c r="D9" s="137"/>
      <c r="E9" s="138"/>
      <c r="F9" s="97"/>
      <c r="G9" s="97"/>
      <c r="H9" s="97"/>
      <c r="I9" s="97"/>
    </row>
    <row r="10" spans="1:9" ht="18" customHeight="1" x14ac:dyDescent="0.25">
      <c r="A10" s="101"/>
      <c r="B10" s="97"/>
      <c r="C10" s="136"/>
      <c r="D10" s="137"/>
      <c r="E10" s="138"/>
      <c r="F10" s="97"/>
      <c r="G10" s="97"/>
      <c r="H10" s="97"/>
      <c r="I10" s="97"/>
    </row>
    <row r="11" spans="1:9" ht="18" customHeight="1" x14ac:dyDescent="0.25">
      <c r="A11" s="101"/>
      <c r="B11" s="97"/>
      <c r="C11" s="139"/>
      <c r="D11" s="140"/>
      <c r="E11" s="141"/>
      <c r="F11" s="97"/>
      <c r="G11" s="97"/>
      <c r="H11" s="97"/>
      <c r="I11" s="97"/>
    </row>
    <row r="12" spans="1:9" x14ac:dyDescent="0.25">
      <c r="A12" s="78" t="s">
        <v>44</v>
      </c>
      <c r="B12" s="132"/>
      <c r="C12" s="126"/>
      <c r="D12" s="127"/>
      <c r="E12" s="128"/>
      <c r="F12" s="132"/>
      <c r="G12" s="132"/>
      <c r="H12" s="132"/>
      <c r="I12" s="132"/>
    </row>
    <row r="13" spans="1:9" x14ac:dyDescent="0.25">
      <c r="A13" s="78"/>
      <c r="B13" s="132"/>
      <c r="C13" s="129"/>
      <c r="D13" s="130"/>
      <c r="E13" s="131"/>
      <c r="F13" s="132"/>
      <c r="G13" s="132"/>
      <c r="H13" s="132"/>
      <c r="I13" s="132"/>
    </row>
    <row r="14" spans="1:9" x14ac:dyDescent="0.25">
      <c r="A14" s="78" t="s">
        <v>45</v>
      </c>
      <c r="B14" s="132"/>
      <c r="C14" s="126"/>
      <c r="D14" s="127"/>
      <c r="E14" s="128"/>
      <c r="F14" s="132"/>
      <c r="G14" s="132"/>
      <c r="H14" s="132"/>
      <c r="I14" s="132"/>
    </row>
    <row r="15" spans="1:9" x14ac:dyDescent="0.25">
      <c r="A15" s="78"/>
      <c r="B15" s="132"/>
      <c r="C15" s="129"/>
      <c r="D15" s="130"/>
      <c r="E15" s="131"/>
      <c r="F15" s="132"/>
      <c r="G15" s="132"/>
      <c r="H15" s="132"/>
      <c r="I15" s="132"/>
    </row>
    <row r="16" spans="1:9" x14ac:dyDescent="0.25">
      <c r="A16" s="78" t="s">
        <v>46</v>
      </c>
      <c r="B16" s="132"/>
      <c r="C16" s="126"/>
      <c r="D16" s="127"/>
      <c r="E16" s="128"/>
      <c r="F16" s="132"/>
      <c r="G16" s="132"/>
      <c r="H16" s="132"/>
      <c r="I16" s="132"/>
    </row>
    <row r="17" spans="1:9" x14ac:dyDescent="0.25">
      <c r="A17" s="78"/>
      <c r="B17" s="132"/>
      <c r="C17" s="129"/>
      <c r="D17" s="130"/>
      <c r="E17" s="131"/>
      <c r="F17" s="132"/>
      <c r="G17" s="132"/>
      <c r="H17" s="132"/>
      <c r="I17" s="132"/>
    </row>
    <row r="18" spans="1:9" x14ac:dyDescent="0.25">
      <c r="A18" s="78" t="s">
        <v>47</v>
      </c>
      <c r="B18" s="132"/>
      <c r="C18" s="126"/>
      <c r="D18" s="127"/>
      <c r="E18" s="128"/>
      <c r="F18" s="132"/>
      <c r="G18" s="132"/>
      <c r="H18" s="132"/>
      <c r="I18" s="132"/>
    </row>
    <row r="19" spans="1:9" x14ac:dyDescent="0.25">
      <c r="A19" s="78"/>
      <c r="B19" s="132"/>
      <c r="C19" s="129"/>
      <c r="D19" s="130"/>
      <c r="E19" s="131"/>
      <c r="F19" s="132"/>
      <c r="G19" s="132"/>
      <c r="H19" s="132"/>
      <c r="I19" s="132"/>
    </row>
    <row r="20" spans="1:9" x14ac:dyDescent="0.25">
      <c r="A20" s="78" t="s">
        <v>48</v>
      </c>
      <c r="B20" s="132"/>
      <c r="C20" s="126"/>
      <c r="D20" s="127"/>
      <c r="E20" s="128"/>
      <c r="F20" s="132"/>
      <c r="G20" s="132"/>
      <c r="H20" s="132"/>
      <c r="I20" s="132"/>
    </row>
    <row r="21" spans="1:9" x14ac:dyDescent="0.25">
      <c r="A21" s="78"/>
      <c r="B21" s="132"/>
      <c r="C21" s="129"/>
      <c r="D21" s="130"/>
      <c r="E21" s="131"/>
      <c r="F21" s="132"/>
      <c r="G21" s="132"/>
      <c r="H21" s="132"/>
      <c r="I21" s="132"/>
    </row>
    <row r="22" spans="1:9" x14ac:dyDescent="0.25">
      <c r="A22" s="78" t="s">
        <v>49</v>
      </c>
      <c r="B22" s="132"/>
      <c r="C22" s="126"/>
      <c r="D22" s="127"/>
      <c r="E22" s="128"/>
      <c r="F22" s="132"/>
      <c r="G22" s="132"/>
      <c r="H22" s="132"/>
      <c r="I22" s="132"/>
    </row>
    <row r="23" spans="1:9" x14ac:dyDescent="0.25">
      <c r="A23" s="78"/>
      <c r="B23" s="132"/>
      <c r="C23" s="129"/>
      <c r="D23" s="130"/>
      <c r="E23" s="131"/>
      <c r="F23" s="132"/>
      <c r="G23" s="132"/>
      <c r="H23" s="132"/>
      <c r="I23" s="132"/>
    </row>
    <row r="24" spans="1:9" x14ac:dyDescent="0.25">
      <c r="A24" s="78" t="s">
        <v>50</v>
      </c>
      <c r="B24" s="132"/>
      <c r="C24" s="126"/>
      <c r="D24" s="127"/>
      <c r="E24" s="128"/>
      <c r="F24" s="132"/>
      <c r="G24" s="132"/>
      <c r="H24" s="132"/>
      <c r="I24" s="132"/>
    </row>
    <row r="25" spans="1:9" x14ac:dyDescent="0.25">
      <c r="A25" s="78"/>
      <c r="B25" s="132"/>
      <c r="C25" s="129"/>
      <c r="D25" s="130"/>
      <c r="E25" s="131"/>
      <c r="F25" s="132"/>
      <c r="G25" s="132"/>
      <c r="H25" s="132"/>
      <c r="I25" s="132"/>
    </row>
    <row r="26" spans="1:9" x14ac:dyDescent="0.25">
      <c r="A26" s="78" t="s">
        <v>51</v>
      </c>
      <c r="B26" s="132"/>
      <c r="C26" s="126"/>
      <c r="D26" s="127"/>
      <c r="E26" s="128"/>
      <c r="F26" s="132"/>
      <c r="G26" s="132"/>
      <c r="H26" s="132"/>
      <c r="I26" s="132"/>
    </row>
    <row r="27" spans="1:9" x14ac:dyDescent="0.25">
      <c r="A27" s="78"/>
      <c r="B27" s="132"/>
      <c r="C27" s="129"/>
      <c r="D27" s="130"/>
      <c r="E27" s="131"/>
      <c r="F27" s="132"/>
      <c r="G27" s="132"/>
      <c r="H27" s="132"/>
      <c r="I27" s="132"/>
    </row>
    <row r="28" spans="1:9" x14ac:dyDescent="0.25">
      <c r="A28" s="78" t="s">
        <v>52</v>
      </c>
      <c r="B28" s="132"/>
      <c r="C28" s="126"/>
      <c r="D28" s="127"/>
      <c r="E28" s="128"/>
      <c r="F28" s="132"/>
      <c r="G28" s="132"/>
      <c r="H28" s="132"/>
      <c r="I28" s="132"/>
    </row>
    <row r="29" spans="1:9" x14ac:dyDescent="0.25">
      <c r="A29" s="78"/>
      <c r="B29" s="132"/>
      <c r="C29" s="129"/>
      <c r="D29" s="130"/>
      <c r="E29" s="131"/>
      <c r="F29" s="132"/>
      <c r="G29" s="132"/>
      <c r="H29" s="132"/>
      <c r="I29" s="132"/>
    </row>
    <row r="30" spans="1:9" x14ac:dyDescent="0.25">
      <c r="A30" s="78" t="s">
        <v>53</v>
      </c>
      <c r="B30" s="132"/>
      <c r="C30" s="126"/>
      <c r="D30" s="127"/>
      <c r="E30" s="128"/>
      <c r="F30" s="132"/>
      <c r="G30" s="132"/>
      <c r="H30" s="132"/>
      <c r="I30" s="132"/>
    </row>
    <row r="31" spans="1:9" ht="15.75" thickBot="1" x14ac:dyDescent="0.3">
      <c r="A31" s="91"/>
      <c r="B31" s="144"/>
      <c r="C31" s="145"/>
      <c r="D31" s="146"/>
      <c r="E31" s="147"/>
      <c r="F31" s="144"/>
      <c r="G31" s="144"/>
      <c r="H31" s="144"/>
      <c r="I31" s="144"/>
    </row>
    <row r="32" spans="1:9" x14ac:dyDescent="0.25">
      <c r="A32" s="77" t="s">
        <v>54</v>
      </c>
      <c r="B32" s="124">
        <f>SUM(B12:B31)</f>
        <v>0</v>
      </c>
      <c r="C32" s="148">
        <f>SUM(C12:C31)</f>
        <v>0</v>
      </c>
      <c r="D32" s="149"/>
      <c r="E32" s="150"/>
      <c r="F32" s="124">
        <f>SUM(F12:F31)</f>
        <v>0</v>
      </c>
      <c r="G32" s="124">
        <f>SUM(G12:H31)</f>
        <v>0</v>
      </c>
      <c r="H32" s="124"/>
      <c r="I32" s="124">
        <f>SUM(I12:I31)</f>
        <v>0</v>
      </c>
    </row>
    <row r="33" spans="1:9" x14ac:dyDescent="0.25">
      <c r="A33" s="78"/>
      <c r="B33" s="125"/>
      <c r="C33" s="151"/>
      <c r="D33" s="152"/>
      <c r="E33" s="153"/>
      <c r="F33" s="125"/>
      <c r="G33" s="125"/>
      <c r="H33" s="125"/>
      <c r="I33" s="125"/>
    </row>
    <row r="35" spans="1:9" ht="15" customHeight="1" x14ac:dyDescent="0.25">
      <c r="A35" s="86" t="s">
        <v>97</v>
      </c>
      <c r="B35" s="86"/>
      <c r="C35" s="86"/>
      <c r="D35" s="86"/>
      <c r="E35" s="86"/>
      <c r="F35" s="86"/>
      <c r="G35" s="86"/>
      <c r="H35" s="86"/>
      <c r="I35" s="86"/>
    </row>
    <row r="36" spans="1:9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x14ac:dyDescent="0.25">
      <c r="A37" s="143" t="s">
        <v>58</v>
      </c>
      <c r="B37" s="143"/>
      <c r="C37" s="143"/>
      <c r="D37" s="143"/>
      <c r="E37" s="143"/>
      <c r="F37" s="143"/>
      <c r="G37" s="143"/>
      <c r="H37" s="143"/>
      <c r="I37" s="143"/>
    </row>
    <row r="38" spans="1:9" x14ac:dyDescent="0.25">
      <c r="A38" s="103" t="s">
        <v>98</v>
      </c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85" t="s">
        <v>59</v>
      </c>
      <c r="B40" s="85"/>
      <c r="C40" s="85"/>
      <c r="D40" s="85"/>
      <c r="E40" s="85"/>
      <c r="F40" s="85"/>
      <c r="G40" s="85"/>
      <c r="H40" s="85"/>
      <c r="I40" s="85"/>
    </row>
    <row r="49" spans="1:3" x14ac:dyDescent="0.25">
      <c r="A49" s="66" t="s">
        <v>106</v>
      </c>
      <c r="B49" s="66"/>
      <c r="C49" s="2" t="str">
        <f>IF(ISBLANK(Forside!D42)," ",Forside!D42)</f>
        <v xml:space="preserve"> </v>
      </c>
    </row>
  </sheetData>
  <sheetProtection sheet="1" objects="1" scenarios="1"/>
  <mergeCells count="85">
    <mergeCell ref="A35:I36"/>
    <mergeCell ref="A37:I37"/>
    <mergeCell ref="B30:B31"/>
    <mergeCell ref="F30:F31"/>
    <mergeCell ref="G30:H31"/>
    <mergeCell ref="I30:I31"/>
    <mergeCell ref="G32:H33"/>
    <mergeCell ref="I32:I33"/>
    <mergeCell ref="C30:E31"/>
    <mergeCell ref="C32:E33"/>
    <mergeCell ref="A7:F7"/>
    <mergeCell ref="G7:I7"/>
    <mergeCell ref="A8:A11"/>
    <mergeCell ref="B28:B29"/>
    <mergeCell ref="F28:F29"/>
    <mergeCell ref="G28:H29"/>
    <mergeCell ref="I28:I29"/>
    <mergeCell ref="I26:I27"/>
    <mergeCell ref="B24:B25"/>
    <mergeCell ref="F24:F25"/>
    <mergeCell ref="G24:H25"/>
    <mergeCell ref="I24:I25"/>
    <mergeCell ref="B26:B27"/>
    <mergeCell ref="F26:F27"/>
    <mergeCell ref="G26:H27"/>
    <mergeCell ref="C26:E27"/>
    <mergeCell ref="C28:E29"/>
    <mergeCell ref="I22:I23"/>
    <mergeCell ref="B20:B21"/>
    <mergeCell ref="F20:F21"/>
    <mergeCell ref="G20:H21"/>
    <mergeCell ref="I20:I21"/>
    <mergeCell ref="B22:B23"/>
    <mergeCell ref="F22:F23"/>
    <mergeCell ref="G22:H23"/>
    <mergeCell ref="C20:E21"/>
    <mergeCell ref="C22:E23"/>
    <mergeCell ref="C24:E25"/>
    <mergeCell ref="I18:I19"/>
    <mergeCell ref="G14:H15"/>
    <mergeCell ref="I14:I15"/>
    <mergeCell ref="B16:B17"/>
    <mergeCell ref="F16:F17"/>
    <mergeCell ref="G16:H17"/>
    <mergeCell ref="I16:I17"/>
    <mergeCell ref="F14:F15"/>
    <mergeCell ref="B18:B19"/>
    <mergeCell ref="F18:F19"/>
    <mergeCell ref="G18:H19"/>
    <mergeCell ref="B14:B15"/>
    <mergeCell ref="C16:E17"/>
    <mergeCell ref="C18:E19"/>
    <mergeCell ref="C12:E13"/>
    <mergeCell ref="C14:E15"/>
    <mergeCell ref="G8:H11"/>
    <mergeCell ref="I8:I11"/>
    <mergeCell ref="B12:B13"/>
    <mergeCell ref="F12:F13"/>
    <mergeCell ref="I12:I13"/>
    <mergeCell ref="G12:H13"/>
    <mergeCell ref="F8:F11"/>
    <mergeCell ref="B8:B11"/>
    <mergeCell ref="C8:E11"/>
    <mergeCell ref="A49:B49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8:I39"/>
    <mergeCell ref="A40:I40"/>
    <mergeCell ref="B32:B33"/>
    <mergeCell ref="F32:F33"/>
    <mergeCell ref="A5:I6"/>
    <mergeCell ref="A1:B1"/>
    <mergeCell ref="C1:G1"/>
    <mergeCell ref="A2:B2"/>
    <mergeCell ref="C2:G2"/>
    <mergeCell ref="A3:I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I50"/>
  <sheetViews>
    <sheetView topLeftCell="A12" zoomScaleNormal="100" workbookViewId="0">
      <selection activeCell="G15" sqref="G15:I16"/>
    </sheetView>
  </sheetViews>
  <sheetFormatPr defaultRowHeight="15" x14ac:dyDescent="0.25"/>
  <sheetData>
    <row r="1" spans="1:9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60</v>
      </c>
    </row>
    <row r="2" spans="1:9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4" spans="1:9" x14ac:dyDescent="0.25">
      <c r="A4" s="155" t="s">
        <v>61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5"/>
      <c r="B5" s="155"/>
      <c r="C5" s="155"/>
      <c r="D5" s="155"/>
      <c r="E5" s="155"/>
      <c r="F5" s="155"/>
      <c r="G5" s="155"/>
      <c r="H5" s="155"/>
      <c r="I5" s="155"/>
    </row>
    <row r="6" spans="1:9" x14ac:dyDescent="0.25">
      <c r="A6" s="154" t="s">
        <v>62</v>
      </c>
      <c r="B6" s="154"/>
      <c r="C6" s="154"/>
      <c r="D6" s="154"/>
      <c r="E6" s="154"/>
      <c r="F6" s="154"/>
      <c r="G6" s="154"/>
      <c r="H6" s="154"/>
      <c r="I6" s="154"/>
    </row>
    <row r="7" spans="1:9" x14ac:dyDescent="0.25">
      <c r="A7" s="154"/>
      <c r="B7" s="154"/>
      <c r="C7" s="154"/>
      <c r="D7" s="154"/>
      <c r="E7" s="154"/>
      <c r="F7" s="154"/>
      <c r="G7" s="154"/>
      <c r="H7" s="154"/>
      <c r="I7" s="154"/>
    </row>
    <row r="8" spans="1:9" ht="15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181" t="s">
        <v>153</v>
      </c>
      <c r="B9" s="181"/>
      <c r="C9" s="181"/>
      <c r="D9" s="181"/>
    </row>
    <row r="10" spans="1:9" x14ac:dyDescent="0.25">
      <c r="A10" s="182" t="s">
        <v>152</v>
      </c>
      <c r="B10" s="182"/>
      <c r="C10" s="182"/>
    </row>
    <row r="11" spans="1:9" x14ac:dyDescent="0.25">
      <c r="A11" s="101"/>
      <c r="B11" s="101"/>
      <c r="C11" s="101"/>
      <c r="D11" s="97" t="s">
        <v>63</v>
      </c>
      <c r="E11" s="97"/>
      <c r="F11" s="97"/>
      <c r="G11" s="156" t="e">
        <f>IF(ISBLANK(C50)," ",VLOOKUP(C50,Validitet!$A$77:$D$92,2,FALSE))</f>
        <v>#N/A</v>
      </c>
      <c r="H11" s="156"/>
      <c r="I11" s="156"/>
    </row>
    <row r="12" spans="1:9" x14ac:dyDescent="0.25">
      <c r="A12" s="101"/>
      <c r="B12" s="101"/>
      <c r="C12" s="101"/>
      <c r="D12" s="97"/>
      <c r="E12" s="97"/>
      <c r="F12" s="97"/>
      <c r="G12" s="156"/>
      <c r="H12" s="156"/>
      <c r="I12" s="156"/>
    </row>
    <row r="13" spans="1:9" x14ac:dyDescent="0.25">
      <c r="A13" s="157" t="s">
        <v>65</v>
      </c>
      <c r="B13" s="158"/>
      <c r="C13" s="159"/>
      <c r="D13" s="163">
        <f>Validitet!N25</f>
        <v>0</v>
      </c>
      <c r="E13" s="164"/>
      <c r="F13" s="165"/>
      <c r="G13" s="169">
        <f>IF(ISBLANK(Stuer!B32)," ",Stuer!B32)</f>
        <v>0</v>
      </c>
      <c r="H13" s="170"/>
      <c r="I13" s="171"/>
    </row>
    <row r="14" spans="1:9" x14ac:dyDescent="0.25">
      <c r="A14" s="160"/>
      <c r="B14" s="161"/>
      <c r="C14" s="162"/>
      <c r="D14" s="166"/>
      <c r="E14" s="167"/>
      <c r="F14" s="168"/>
      <c r="G14" s="172"/>
      <c r="H14" s="173"/>
      <c r="I14" s="174"/>
    </row>
    <row r="15" spans="1:9" x14ac:dyDescent="0.25">
      <c r="A15" s="175" t="s">
        <v>74</v>
      </c>
      <c r="B15" s="176"/>
      <c r="C15" s="177"/>
      <c r="D15" s="184">
        <f>Validitet!N25</f>
        <v>0</v>
      </c>
      <c r="E15" s="184"/>
      <c r="F15" s="184"/>
      <c r="G15" s="98">
        <f>SUM(Stuer!C32+Stuer!D32)</f>
        <v>0</v>
      </c>
      <c r="H15" s="98"/>
      <c r="I15" s="98"/>
    </row>
    <row r="16" spans="1:9" x14ac:dyDescent="0.25">
      <c r="A16" s="178"/>
      <c r="B16" s="179"/>
      <c r="C16" s="180"/>
      <c r="D16" s="184"/>
      <c r="E16" s="184"/>
      <c r="F16" s="184"/>
      <c r="G16" s="98"/>
      <c r="H16" s="98"/>
      <c r="I16" s="98"/>
    </row>
    <row r="17" spans="1:9" x14ac:dyDescent="0.25">
      <c r="A17" s="157" t="s">
        <v>146</v>
      </c>
      <c r="B17" s="158"/>
      <c r="C17" s="159"/>
      <c r="D17" s="184">
        <f>Validitet!N25</f>
        <v>0</v>
      </c>
      <c r="E17" s="184"/>
      <c r="F17" s="184"/>
      <c r="G17" s="98">
        <f>IF(ISBLANK(Stuer!F32)," ",Stuer!F32)</f>
        <v>0</v>
      </c>
      <c r="H17" s="98"/>
      <c r="I17" s="98"/>
    </row>
    <row r="18" spans="1:9" x14ac:dyDescent="0.25">
      <c r="A18" s="160"/>
      <c r="B18" s="161"/>
      <c r="C18" s="162"/>
      <c r="D18" s="184"/>
      <c r="E18" s="184"/>
      <c r="F18" s="184"/>
      <c r="G18" s="98"/>
      <c r="H18" s="98"/>
      <c r="I18" s="98"/>
    </row>
    <row r="19" spans="1:9" x14ac:dyDescent="0.25">
      <c r="A19" s="175" t="s">
        <v>66</v>
      </c>
      <c r="B19" s="176"/>
      <c r="C19" s="177"/>
      <c r="D19" s="80">
        <f>SUM(D13:F18)</f>
        <v>0</v>
      </c>
      <c r="E19" s="80"/>
      <c r="F19" s="80"/>
      <c r="G19" s="186">
        <f>SUM(G13:I18)</f>
        <v>0</v>
      </c>
      <c r="H19" s="186"/>
      <c r="I19" s="186"/>
    </row>
    <row r="20" spans="1:9" x14ac:dyDescent="0.25">
      <c r="A20" s="178"/>
      <c r="B20" s="179"/>
      <c r="C20" s="180"/>
      <c r="D20" s="80"/>
      <c r="E20" s="80"/>
      <c r="F20" s="80"/>
      <c r="G20" s="186"/>
      <c r="H20" s="186"/>
      <c r="I20" s="186"/>
    </row>
    <row r="22" spans="1:9" x14ac:dyDescent="0.25">
      <c r="A22" s="181" t="s">
        <v>67</v>
      </c>
      <c r="B22" s="181"/>
      <c r="C22" s="181"/>
      <c r="D22" s="181"/>
    </row>
    <row r="23" spans="1:9" x14ac:dyDescent="0.25">
      <c r="A23" s="182" t="s">
        <v>147</v>
      </c>
      <c r="B23" s="182"/>
      <c r="C23" s="182"/>
    </row>
    <row r="24" spans="1:9" x14ac:dyDescent="0.25">
      <c r="A24" s="101"/>
      <c r="B24" s="101"/>
      <c r="C24" s="101"/>
      <c r="D24" s="97" t="s">
        <v>63</v>
      </c>
      <c r="E24" s="97"/>
      <c r="F24" s="97"/>
      <c r="G24" s="156" t="e">
        <f>IF(ISBLANK(C50)," ",VLOOKUP(C50,Validitet!$A$77:$D$92,2,FALSE))</f>
        <v>#N/A</v>
      </c>
      <c r="H24" s="156"/>
      <c r="I24" s="156"/>
    </row>
    <row r="25" spans="1:9" x14ac:dyDescent="0.25">
      <c r="A25" s="101"/>
      <c r="B25" s="101"/>
      <c r="C25" s="101"/>
      <c r="D25" s="97"/>
      <c r="E25" s="97"/>
      <c r="F25" s="97"/>
      <c r="G25" s="156"/>
      <c r="H25" s="156"/>
      <c r="I25" s="156"/>
    </row>
    <row r="26" spans="1:9" x14ac:dyDescent="0.25">
      <c r="A26" s="183" t="s">
        <v>68</v>
      </c>
      <c r="B26" s="158"/>
      <c r="C26" s="159"/>
      <c r="D26" s="184">
        <f>COUNTA(Ledelse!E11)</f>
        <v>0</v>
      </c>
      <c r="E26" s="184"/>
      <c r="F26" s="184"/>
      <c r="G26" s="98">
        <f>COUNTA(Ledelse!E11)</f>
        <v>0</v>
      </c>
      <c r="H26" s="98"/>
      <c r="I26" s="98"/>
    </row>
    <row r="27" spans="1:9" x14ac:dyDescent="0.25">
      <c r="A27" s="160"/>
      <c r="B27" s="161"/>
      <c r="C27" s="162"/>
      <c r="D27" s="184"/>
      <c r="E27" s="184"/>
      <c r="F27" s="184"/>
      <c r="G27" s="98"/>
      <c r="H27" s="98"/>
      <c r="I27" s="98"/>
    </row>
    <row r="28" spans="1:9" x14ac:dyDescent="0.25">
      <c r="A28" s="185" t="s">
        <v>69</v>
      </c>
      <c r="B28" s="176"/>
      <c r="C28" s="177"/>
      <c r="D28" s="184">
        <f>COUNTA(Ledelse!E14)</f>
        <v>0</v>
      </c>
      <c r="E28" s="184"/>
      <c r="F28" s="184"/>
      <c r="G28" s="98">
        <f>COUNTA(Ledelse!E14)</f>
        <v>0</v>
      </c>
      <c r="H28" s="98"/>
      <c r="I28" s="98"/>
    </row>
    <row r="29" spans="1:9" x14ac:dyDescent="0.25">
      <c r="A29" s="178"/>
      <c r="B29" s="179"/>
      <c r="C29" s="180"/>
      <c r="D29" s="184"/>
      <c r="E29" s="184"/>
      <c r="F29" s="184"/>
      <c r="G29" s="98"/>
      <c r="H29" s="98"/>
      <c r="I29" s="98"/>
    </row>
    <row r="30" spans="1:9" ht="15" customHeight="1" x14ac:dyDescent="0.25">
      <c r="A30" s="187" t="s">
        <v>139</v>
      </c>
      <c r="B30" s="187"/>
      <c r="C30" s="187"/>
      <c r="D30" s="184">
        <f>Validitet!K53</f>
        <v>0</v>
      </c>
      <c r="E30" s="184"/>
      <c r="F30" s="184"/>
      <c r="G30" s="184">
        <f>Validitet!K53</f>
        <v>0</v>
      </c>
      <c r="H30" s="184"/>
      <c r="I30" s="184"/>
    </row>
    <row r="31" spans="1:9" x14ac:dyDescent="0.25">
      <c r="A31" s="187"/>
      <c r="B31" s="187"/>
      <c r="C31" s="187"/>
      <c r="D31" s="184"/>
      <c r="E31" s="184"/>
      <c r="F31" s="184"/>
      <c r="G31" s="184"/>
      <c r="H31" s="184"/>
      <c r="I31" s="184"/>
    </row>
    <row r="32" spans="1:9" x14ac:dyDescent="0.25">
      <c r="A32" s="187"/>
      <c r="B32" s="187"/>
      <c r="C32" s="187"/>
      <c r="D32" s="184"/>
      <c r="E32" s="184"/>
      <c r="F32" s="184"/>
      <c r="G32" s="184"/>
      <c r="H32" s="184"/>
      <c r="I32" s="184"/>
    </row>
    <row r="33" spans="1:9" x14ac:dyDescent="0.25">
      <c r="A33" s="185" t="s">
        <v>70</v>
      </c>
      <c r="B33" s="176"/>
      <c r="C33" s="177"/>
      <c r="D33" s="80">
        <f>SUM(D26:F32)</f>
        <v>0</v>
      </c>
      <c r="E33" s="80"/>
      <c r="F33" s="80"/>
      <c r="G33" s="186">
        <f>SUM(G26:I32)</f>
        <v>0</v>
      </c>
      <c r="H33" s="186"/>
      <c r="I33" s="186"/>
    </row>
    <row r="34" spans="1:9" x14ac:dyDescent="0.25">
      <c r="A34" s="178"/>
      <c r="B34" s="179"/>
      <c r="C34" s="180"/>
      <c r="D34" s="80"/>
      <c r="E34" s="80"/>
      <c r="F34" s="80"/>
      <c r="G34" s="186"/>
      <c r="H34" s="186"/>
      <c r="I34" s="186"/>
    </row>
    <row r="35" spans="1:9" x14ac:dyDescent="0.25">
      <c r="A35" s="7"/>
      <c r="B35" s="7"/>
      <c r="C35" s="7"/>
      <c r="D35" s="8"/>
      <c r="E35" s="8"/>
      <c r="F35" s="8"/>
      <c r="G35" s="9"/>
      <c r="H35" s="9"/>
      <c r="I35" s="9"/>
    </row>
    <row r="36" spans="1:9" ht="15" customHeight="1" x14ac:dyDescent="0.25">
      <c r="A36" s="188" t="s">
        <v>79</v>
      </c>
      <c r="B36" s="188"/>
      <c r="C36" s="188"/>
      <c r="D36" s="188"/>
      <c r="E36" s="110" t="s">
        <v>80</v>
      </c>
      <c r="F36" s="110"/>
      <c r="G36" s="9"/>
      <c r="H36" s="9"/>
      <c r="I36" s="9"/>
    </row>
    <row r="37" spans="1:9" ht="15" customHeight="1" x14ac:dyDescent="0.25">
      <c r="A37" s="188"/>
      <c r="B37" s="188"/>
      <c r="C37" s="188"/>
      <c r="D37" s="188"/>
      <c r="E37" s="110"/>
      <c r="F37" s="110"/>
      <c r="G37" s="9"/>
      <c r="H37" s="9"/>
      <c r="I37" s="9"/>
    </row>
    <row r="38" spans="1:9" ht="15" customHeight="1" x14ac:dyDescent="0.25">
      <c r="A38" s="187" t="s">
        <v>76</v>
      </c>
      <c r="B38" s="187"/>
      <c r="C38" s="187"/>
      <c r="D38" s="187"/>
      <c r="E38" s="184">
        <f>SUM('Antal børn'!I13:I21)*2</f>
        <v>0</v>
      </c>
      <c r="F38" s="184"/>
      <c r="G38" s="9"/>
      <c r="H38" s="9"/>
      <c r="I38" s="9"/>
    </row>
    <row r="39" spans="1:9" ht="15" customHeight="1" x14ac:dyDescent="0.25">
      <c r="A39" s="187"/>
      <c r="B39" s="187"/>
      <c r="C39" s="187"/>
      <c r="D39" s="187"/>
      <c r="E39" s="184"/>
      <c r="F39" s="184"/>
      <c r="G39" s="9"/>
      <c r="H39" s="9"/>
      <c r="I39" s="9"/>
    </row>
    <row r="40" spans="1:9" ht="15" customHeight="1" x14ac:dyDescent="0.25">
      <c r="A40" s="187" t="s">
        <v>77</v>
      </c>
      <c r="B40" s="187"/>
      <c r="C40" s="187"/>
      <c r="D40" s="187"/>
      <c r="E40" s="189">
        <f>Validitet!O60</f>
        <v>0</v>
      </c>
      <c r="F40" s="189"/>
      <c r="G40" s="9"/>
      <c r="H40" s="9"/>
      <c r="I40" s="9"/>
    </row>
    <row r="41" spans="1:9" x14ac:dyDescent="0.25">
      <c r="A41" s="187"/>
      <c r="B41" s="187"/>
      <c r="C41" s="187"/>
      <c r="D41" s="187"/>
      <c r="E41" s="189"/>
      <c r="F41" s="189"/>
      <c r="G41" s="9"/>
      <c r="H41" s="9"/>
      <c r="I41" s="9"/>
    </row>
    <row r="42" spans="1:9" ht="15" customHeight="1" x14ac:dyDescent="0.25">
      <c r="A42" s="187" t="s">
        <v>78</v>
      </c>
      <c r="B42" s="187"/>
      <c r="C42" s="187"/>
      <c r="D42" s="187"/>
      <c r="E42" s="184">
        <f>SUM('Antal børn'!I22:I33)</f>
        <v>0</v>
      </c>
      <c r="F42" s="184"/>
      <c r="G42" s="9"/>
      <c r="H42" s="9"/>
      <c r="I42" s="9"/>
    </row>
    <row r="43" spans="1:9" x14ac:dyDescent="0.25">
      <c r="A43" s="187"/>
      <c r="B43" s="187"/>
      <c r="C43" s="187"/>
      <c r="D43" s="187"/>
      <c r="E43" s="184"/>
      <c r="F43" s="184"/>
      <c r="G43" s="9"/>
      <c r="H43" s="9"/>
      <c r="I43" s="9"/>
    </row>
    <row r="45" spans="1:9" x14ac:dyDescent="0.25">
      <c r="A45" s="86" t="s">
        <v>149</v>
      </c>
      <c r="B45" s="86"/>
      <c r="C45" s="86"/>
      <c r="D45" s="86"/>
      <c r="E45" s="86"/>
      <c r="F45" s="86"/>
      <c r="G45" s="86"/>
      <c r="H45" s="86"/>
      <c r="I45" s="86"/>
    </row>
    <row r="46" spans="1:9" x14ac:dyDescent="0.25">
      <c r="A46" s="86"/>
      <c r="B46" s="86"/>
      <c r="C46" s="86"/>
      <c r="D46" s="86"/>
      <c r="E46" s="86"/>
      <c r="F46" s="86"/>
      <c r="G46" s="86"/>
      <c r="H46" s="86"/>
      <c r="I46" s="86"/>
    </row>
    <row r="47" spans="1:9" ht="15" customHeight="1" x14ac:dyDescent="0.25">
      <c r="A47" s="103" t="s">
        <v>148</v>
      </c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66" t="s">
        <v>108</v>
      </c>
      <c r="B50" s="66"/>
      <c r="C50" s="2" t="str">
        <f>IF(ISBLANK(Forside!D42)," ",Forside!D42)</f>
        <v xml:space="preserve"> </v>
      </c>
    </row>
  </sheetData>
  <sheetProtection sheet="1" objects="1" scenarios="1"/>
  <mergeCells count="51">
    <mergeCell ref="G33:I34"/>
    <mergeCell ref="A47:I48"/>
    <mergeCell ref="A36:D37"/>
    <mergeCell ref="E36:F37"/>
    <mergeCell ref="E38:F39"/>
    <mergeCell ref="E40:F41"/>
    <mergeCell ref="E42:F43"/>
    <mergeCell ref="A40:D41"/>
    <mergeCell ref="A38:D39"/>
    <mergeCell ref="A42:D43"/>
    <mergeCell ref="A45:I46"/>
    <mergeCell ref="G26:I27"/>
    <mergeCell ref="A28:C29"/>
    <mergeCell ref="D28:F29"/>
    <mergeCell ref="G28:I29"/>
    <mergeCell ref="A30:C32"/>
    <mergeCell ref="D30:F32"/>
    <mergeCell ref="G30:I32"/>
    <mergeCell ref="G24:I25"/>
    <mergeCell ref="D15:F16"/>
    <mergeCell ref="G15:I16"/>
    <mergeCell ref="A17:C18"/>
    <mergeCell ref="D17:F18"/>
    <mergeCell ref="G17:I18"/>
    <mergeCell ref="A19:C20"/>
    <mergeCell ref="D19:F20"/>
    <mergeCell ref="G19:I20"/>
    <mergeCell ref="A22:D22"/>
    <mergeCell ref="A23:C23"/>
    <mergeCell ref="A50:B50"/>
    <mergeCell ref="A9:D9"/>
    <mergeCell ref="A10:C10"/>
    <mergeCell ref="A11:C12"/>
    <mergeCell ref="D11:F12"/>
    <mergeCell ref="A24:C25"/>
    <mergeCell ref="D24:F25"/>
    <mergeCell ref="A26:C27"/>
    <mergeCell ref="D26:F27"/>
    <mergeCell ref="A33:C34"/>
    <mergeCell ref="D33:F34"/>
    <mergeCell ref="G11:I12"/>
    <mergeCell ref="A13:C14"/>
    <mergeCell ref="D13:F14"/>
    <mergeCell ref="G13:I14"/>
    <mergeCell ref="A15:C16"/>
    <mergeCell ref="A6:I7"/>
    <mergeCell ref="A1:B1"/>
    <mergeCell ref="C1:G1"/>
    <mergeCell ref="A2:B2"/>
    <mergeCell ref="C2:G2"/>
    <mergeCell ref="A4:I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06"/>
  <sheetViews>
    <sheetView topLeftCell="A67" workbookViewId="0">
      <selection activeCell="R97" sqref="R97"/>
    </sheetView>
  </sheetViews>
  <sheetFormatPr defaultRowHeight="15" x14ac:dyDescent="0.25"/>
  <sheetData>
    <row r="1" spans="1:14" x14ac:dyDescent="0.25">
      <c r="A1" s="195"/>
      <c r="B1" s="192" t="s">
        <v>55</v>
      </c>
      <c r="C1" s="192" t="s">
        <v>56</v>
      </c>
      <c r="D1" s="192" t="s">
        <v>57</v>
      </c>
      <c r="E1" s="192"/>
      <c r="F1" s="192" t="s">
        <v>145</v>
      </c>
    </row>
    <row r="2" spans="1:14" x14ac:dyDescent="0.25">
      <c r="A2" s="196"/>
      <c r="B2" s="193"/>
      <c r="C2" s="193"/>
      <c r="D2" s="193"/>
      <c r="E2" s="193"/>
      <c r="F2" s="193"/>
    </row>
    <row r="3" spans="1:14" x14ac:dyDescent="0.25">
      <c r="A3" s="196"/>
      <c r="B3" s="193"/>
      <c r="C3" s="193"/>
      <c r="D3" s="193"/>
      <c r="E3" s="193"/>
      <c r="F3" s="193"/>
    </row>
    <row r="4" spans="1:14" ht="15.75" thickBot="1" x14ac:dyDescent="0.3">
      <c r="A4" s="197"/>
      <c r="B4" s="194"/>
      <c r="C4" s="194"/>
      <c r="D4" s="194"/>
      <c r="E4" s="194"/>
      <c r="F4" s="194"/>
    </row>
    <row r="5" spans="1:14" x14ac:dyDescent="0.25">
      <c r="A5" s="77" t="s">
        <v>44</v>
      </c>
      <c r="B5" s="190" t="str">
        <f>IF(ISBLANK(Stuer!B12)," ",Stuer!B12)</f>
        <v xml:space="preserve"> </v>
      </c>
      <c r="C5" s="190" t="str">
        <f>IF(ISBLANK(Stuer!C12)," ",Stuer!C12)</f>
        <v xml:space="preserve"> </v>
      </c>
      <c r="D5" s="190" t="str">
        <f>IF(ISBLANK(Stuer!D12)," ",Stuer!D12)</f>
        <v xml:space="preserve"> </v>
      </c>
      <c r="E5" s="190"/>
      <c r="F5" s="190" t="str">
        <f>IF(ISBLANK(Stuer!F12)," ",Stuer!F12)</f>
        <v xml:space="preserve"> </v>
      </c>
      <c r="G5" s="198">
        <f>SUM(B5:F6)</f>
        <v>0</v>
      </c>
      <c r="H5" s="200" t="e">
        <f>G5/I5</f>
        <v>#DIV/0!</v>
      </c>
      <c r="I5" s="200">
        <f>IF(ISBLANK(G5)," ",G5)</f>
        <v>0</v>
      </c>
      <c r="K5" s="200"/>
      <c r="L5" s="200"/>
      <c r="M5" s="200"/>
      <c r="N5" s="200">
        <f>COUNTIF(H5,1)</f>
        <v>0</v>
      </c>
    </row>
    <row r="6" spans="1:14" x14ac:dyDescent="0.25">
      <c r="A6" s="78"/>
      <c r="B6" s="132"/>
      <c r="C6" s="132"/>
      <c r="D6" s="132"/>
      <c r="E6" s="132"/>
      <c r="F6" s="132"/>
      <c r="G6" s="198"/>
      <c r="H6" s="200"/>
      <c r="I6" s="200"/>
      <c r="K6" s="200"/>
      <c r="L6" s="200"/>
      <c r="M6" s="200"/>
      <c r="N6" s="200"/>
    </row>
    <row r="7" spans="1:14" x14ac:dyDescent="0.25">
      <c r="A7" s="78" t="s">
        <v>45</v>
      </c>
      <c r="B7" s="190" t="str">
        <f>IF(ISBLANK(Stuer!B14)," ",Stuer!B14)</f>
        <v xml:space="preserve"> </v>
      </c>
      <c r="C7" s="190" t="str">
        <f>IF(ISBLANK(Stuer!C14)," ",Stuer!C14)</f>
        <v xml:space="preserve"> </v>
      </c>
      <c r="D7" s="190" t="str">
        <f>IF(ISBLANK(Stuer!D14)," ",Stuer!D14)</f>
        <v xml:space="preserve"> </v>
      </c>
      <c r="E7" s="190"/>
      <c r="F7" s="190" t="str">
        <f>IF(ISBLANK(Stuer!F14)," ",Stuer!F14)</f>
        <v xml:space="preserve"> </v>
      </c>
      <c r="G7" s="198">
        <f t="shared" ref="G7" si="0">SUM(B7:F8)</f>
        <v>0</v>
      </c>
      <c r="H7" s="200" t="e">
        <f t="shared" ref="H7" si="1">G7/I7</f>
        <v>#DIV/0!</v>
      </c>
      <c r="I7" s="200">
        <f t="shared" ref="I7" si="2">IF(ISBLANK(G7)," ",G7)</f>
        <v>0</v>
      </c>
      <c r="K7" s="200"/>
      <c r="L7" s="200"/>
      <c r="M7" s="200"/>
      <c r="N7" s="200">
        <f t="shared" ref="N7" si="3">COUNTIF(H7,1)</f>
        <v>0</v>
      </c>
    </row>
    <row r="8" spans="1:14" x14ac:dyDescent="0.25">
      <c r="A8" s="78"/>
      <c r="B8" s="132"/>
      <c r="C8" s="132"/>
      <c r="D8" s="132"/>
      <c r="E8" s="132"/>
      <c r="F8" s="132"/>
      <c r="G8" s="198"/>
      <c r="H8" s="200"/>
      <c r="I8" s="200"/>
      <c r="K8" s="200"/>
      <c r="L8" s="200"/>
      <c r="M8" s="200"/>
      <c r="N8" s="200"/>
    </row>
    <row r="9" spans="1:14" x14ac:dyDescent="0.25">
      <c r="A9" s="78" t="s">
        <v>46</v>
      </c>
      <c r="B9" s="190" t="str">
        <f>IF(ISBLANK(Stuer!B16)," ",Stuer!B16)</f>
        <v xml:space="preserve"> </v>
      </c>
      <c r="C9" s="190" t="str">
        <f>IF(ISBLANK(Stuer!C16)," ",Stuer!C16)</f>
        <v xml:space="preserve"> </v>
      </c>
      <c r="D9" s="190" t="str">
        <f>IF(ISBLANK(Stuer!D16)," ",Stuer!D16)</f>
        <v xml:space="preserve"> </v>
      </c>
      <c r="E9" s="190"/>
      <c r="F9" s="190" t="str">
        <f>IF(ISBLANK(Stuer!F16)," ",Stuer!F16)</f>
        <v xml:space="preserve"> </v>
      </c>
      <c r="G9" s="198">
        <f t="shared" ref="G9" si="4">SUM(B9:F10)</f>
        <v>0</v>
      </c>
      <c r="H9" s="200" t="e">
        <f t="shared" ref="H9" si="5">G9/I9</f>
        <v>#DIV/0!</v>
      </c>
      <c r="I9" s="200">
        <f t="shared" ref="I9" si="6">IF(ISBLANK(G9)," ",G9)</f>
        <v>0</v>
      </c>
      <c r="K9" s="200"/>
      <c r="L9" s="200"/>
      <c r="M9" s="200"/>
      <c r="N9" s="200">
        <f t="shared" ref="N9" si="7">COUNTIF(H9,1)</f>
        <v>0</v>
      </c>
    </row>
    <row r="10" spans="1:14" x14ac:dyDescent="0.25">
      <c r="A10" s="78"/>
      <c r="B10" s="132"/>
      <c r="C10" s="132"/>
      <c r="D10" s="132"/>
      <c r="E10" s="132"/>
      <c r="F10" s="132"/>
      <c r="G10" s="198"/>
      <c r="H10" s="200"/>
      <c r="I10" s="200"/>
      <c r="K10" s="200"/>
      <c r="L10" s="200"/>
      <c r="M10" s="200"/>
      <c r="N10" s="200"/>
    </row>
    <row r="11" spans="1:14" x14ac:dyDescent="0.25">
      <c r="A11" s="78" t="s">
        <v>47</v>
      </c>
      <c r="B11" s="190" t="str">
        <f>IF(ISBLANK(Stuer!B18)," ",Stuer!B18)</f>
        <v xml:space="preserve"> </v>
      </c>
      <c r="C11" s="190" t="str">
        <f>IF(ISBLANK(Stuer!C18)," ",Stuer!C18)</f>
        <v xml:space="preserve"> </v>
      </c>
      <c r="D11" s="190" t="str">
        <f>IF(ISBLANK(Stuer!D18)," ",Stuer!D18)</f>
        <v xml:space="preserve"> </v>
      </c>
      <c r="E11" s="190"/>
      <c r="F11" s="190" t="str">
        <f>IF(ISBLANK(Stuer!F18)," ",Stuer!F18)</f>
        <v xml:space="preserve"> </v>
      </c>
      <c r="G11" s="198">
        <f t="shared" ref="G11" si="8">SUM(B11:F12)</f>
        <v>0</v>
      </c>
      <c r="H11" s="200" t="e">
        <f t="shared" ref="H11" si="9">G11/I11</f>
        <v>#DIV/0!</v>
      </c>
      <c r="I11" s="200">
        <f t="shared" ref="I11" si="10">IF(ISBLANK(G11)," ",G11)</f>
        <v>0</v>
      </c>
      <c r="K11" s="200"/>
      <c r="L11" s="200"/>
      <c r="M11" s="200"/>
      <c r="N11" s="200">
        <f t="shared" ref="N11" si="11">COUNTIF(H11,1)</f>
        <v>0</v>
      </c>
    </row>
    <row r="12" spans="1:14" x14ac:dyDescent="0.25">
      <c r="A12" s="78"/>
      <c r="B12" s="132"/>
      <c r="C12" s="132"/>
      <c r="D12" s="132"/>
      <c r="E12" s="132"/>
      <c r="F12" s="132"/>
      <c r="G12" s="198"/>
      <c r="H12" s="200"/>
      <c r="I12" s="200"/>
      <c r="K12" s="200"/>
      <c r="L12" s="200"/>
      <c r="M12" s="200"/>
      <c r="N12" s="200"/>
    </row>
    <row r="13" spans="1:14" x14ac:dyDescent="0.25">
      <c r="A13" s="78" t="s">
        <v>48</v>
      </c>
      <c r="B13" s="190" t="str">
        <f>IF(ISBLANK(Stuer!B20)," ",Stuer!B20)</f>
        <v xml:space="preserve"> </v>
      </c>
      <c r="C13" s="190" t="str">
        <f>IF(ISBLANK(Stuer!C20)," ",Stuer!C20)</f>
        <v xml:space="preserve"> </v>
      </c>
      <c r="D13" s="190" t="str">
        <f>IF(ISBLANK(Stuer!D20)," ",Stuer!D20)</f>
        <v xml:space="preserve"> </v>
      </c>
      <c r="E13" s="190"/>
      <c r="F13" s="190" t="str">
        <f>IF(ISBLANK(Stuer!F20)," ",Stuer!F20)</f>
        <v xml:space="preserve"> </v>
      </c>
      <c r="G13" s="198">
        <f t="shared" ref="G13" si="12">SUM(B13:F14)</f>
        <v>0</v>
      </c>
      <c r="H13" s="200" t="e">
        <f t="shared" ref="H13" si="13">G13/I13</f>
        <v>#DIV/0!</v>
      </c>
      <c r="I13" s="200">
        <f t="shared" ref="I13" si="14">IF(ISBLANK(G13)," ",G13)</f>
        <v>0</v>
      </c>
      <c r="K13" s="200"/>
      <c r="L13" s="200"/>
      <c r="M13" s="200"/>
      <c r="N13" s="200">
        <f t="shared" ref="N13" si="15">COUNTIF(H13,1)</f>
        <v>0</v>
      </c>
    </row>
    <row r="14" spans="1:14" x14ac:dyDescent="0.25">
      <c r="A14" s="78"/>
      <c r="B14" s="132"/>
      <c r="C14" s="132"/>
      <c r="D14" s="132"/>
      <c r="E14" s="132"/>
      <c r="F14" s="132"/>
      <c r="G14" s="198"/>
      <c r="H14" s="200"/>
      <c r="I14" s="200"/>
      <c r="K14" s="200"/>
      <c r="L14" s="200"/>
      <c r="M14" s="200"/>
      <c r="N14" s="200"/>
    </row>
    <row r="15" spans="1:14" x14ac:dyDescent="0.25">
      <c r="A15" s="78" t="s">
        <v>49</v>
      </c>
      <c r="B15" s="190" t="str">
        <f>IF(ISBLANK(Stuer!B22)," ",Stuer!B22)</f>
        <v xml:space="preserve"> </v>
      </c>
      <c r="C15" s="190" t="str">
        <f>IF(ISBLANK(Stuer!C22)," ",Stuer!C22)</f>
        <v xml:space="preserve"> </v>
      </c>
      <c r="D15" s="190" t="str">
        <f>IF(ISBLANK(Stuer!D22)," ",Stuer!D22)</f>
        <v xml:space="preserve"> </v>
      </c>
      <c r="E15" s="190"/>
      <c r="F15" s="190" t="str">
        <f>IF(ISBLANK(Stuer!F22)," ",Stuer!F22)</f>
        <v xml:space="preserve"> </v>
      </c>
      <c r="G15" s="198">
        <f t="shared" ref="G15" si="16">SUM(B15:F16)</f>
        <v>0</v>
      </c>
      <c r="H15" s="200" t="e">
        <f t="shared" ref="H15" si="17">G15/I15</f>
        <v>#DIV/0!</v>
      </c>
      <c r="I15" s="200">
        <f t="shared" ref="I15" si="18">IF(ISBLANK(G15)," ",G15)</f>
        <v>0</v>
      </c>
      <c r="K15" s="200"/>
      <c r="L15" s="200"/>
      <c r="M15" s="200"/>
      <c r="N15" s="200">
        <f t="shared" ref="N15" si="19">COUNTIF(H15,1)</f>
        <v>0</v>
      </c>
    </row>
    <row r="16" spans="1:14" x14ac:dyDescent="0.25">
      <c r="A16" s="78"/>
      <c r="B16" s="132"/>
      <c r="C16" s="132"/>
      <c r="D16" s="132"/>
      <c r="E16" s="132"/>
      <c r="F16" s="132"/>
      <c r="G16" s="198"/>
      <c r="H16" s="200"/>
      <c r="I16" s="200"/>
      <c r="K16" s="200"/>
      <c r="L16" s="200"/>
      <c r="M16" s="200"/>
      <c r="N16" s="200"/>
    </row>
    <row r="17" spans="1:14" x14ac:dyDescent="0.25">
      <c r="A17" s="78" t="s">
        <v>50</v>
      </c>
      <c r="B17" s="190" t="str">
        <f>IF(ISBLANK(Stuer!B24)," ",Stuer!B24)</f>
        <v xml:space="preserve"> </v>
      </c>
      <c r="C17" s="190" t="str">
        <f>IF(ISBLANK(Stuer!C24)," ",Stuer!C24)</f>
        <v xml:space="preserve"> </v>
      </c>
      <c r="D17" s="190" t="str">
        <f>IF(ISBLANK(Stuer!D24)," ",Stuer!D24)</f>
        <v xml:space="preserve"> </v>
      </c>
      <c r="E17" s="190"/>
      <c r="F17" s="190" t="str">
        <f>IF(ISBLANK(Stuer!F24)," ",Stuer!F24)</f>
        <v xml:space="preserve"> </v>
      </c>
      <c r="G17" s="198">
        <f t="shared" ref="G17" si="20">SUM(B17:F18)</f>
        <v>0</v>
      </c>
      <c r="H17" s="200" t="e">
        <f t="shared" ref="H17" si="21">G17/I17</f>
        <v>#DIV/0!</v>
      </c>
      <c r="I17" s="200">
        <f t="shared" ref="I17" si="22">IF(ISBLANK(G17)," ",G17)</f>
        <v>0</v>
      </c>
      <c r="K17" s="200"/>
      <c r="L17" s="200"/>
      <c r="M17" s="200"/>
      <c r="N17" s="200">
        <f t="shared" ref="N17" si="23">COUNTIF(H17,1)</f>
        <v>0</v>
      </c>
    </row>
    <row r="18" spans="1:14" x14ac:dyDescent="0.25">
      <c r="A18" s="78"/>
      <c r="B18" s="132"/>
      <c r="C18" s="132"/>
      <c r="D18" s="132"/>
      <c r="E18" s="132"/>
      <c r="F18" s="132"/>
      <c r="G18" s="198"/>
      <c r="H18" s="200"/>
      <c r="I18" s="200"/>
      <c r="K18" s="200"/>
      <c r="L18" s="200"/>
      <c r="M18" s="200"/>
      <c r="N18" s="200"/>
    </row>
    <row r="19" spans="1:14" x14ac:dyDescent="0.25">
      <c r="A19" s="78" t="s">
        <v>51</v>
      </c>
      <c r="B19" s="190" t="str">
        <f>IF(ISBLANK(Stuer!B26)," ",Stuer!B26)</f>
        <v xml:space="preserve"> </v>
      </c>
      <c r="C19" s="190" t="str">
        <f>IF(ISBLANK(Stuer!C26)," ",Stuer!C26)</f>
        <v xml:space="preserve"> </v>
      </c>
      <c r="D19" s="190" t="str">
        <f>IF(ISBLANK(Stuer!D26)," ",Stuer!D26)</f>
        <v xml:space="preserve"> </v>
      </c>
      <c r="E19" s="190"/>
      <c r="F19" s="190" t="str">
        <f>IF(ISBLANK(Stuer!F26)," ",Stuer!F26)</f>
        <v xml:space="preserve"> </v>
      </c>
      <c r="G19" s="198">
        <f t="shared" ref="G19" si="24">SUM(B19:F20)</f>
        <v>0</v>
      </c>
      <c r="H19" s="200" t="e">
        <f t="shared" ref="H19" si="25">G19/I19</f>
        <v>#DIV/0!</v>
      </c>
      <c r="I19" s="200">
        <f t="shared" ref="I19" si="26">IF(ISBLANK(G19)," ",G19)</f>
        <v>0</v>
      </c>
      <c r="K19" s="200"/>
      <c r="L19" s="200"/>
      <c r="M19" s="200"/>
      <c r="N19" s="200">
        <f t="shared" ref="N19" si="27">COUNTIF(H19,1)</f>
        <v>0</v>
      </c>
    </row>
    <row r="20" spans="1:14" x14ac:dyDescent="0.25">
      <c r="A20" s="78"/>
      <c r="B20" s="132"/>
      <c r="C20" s="132"/>
      <c r="D20" s="132"/>
      <c r="E20" s="132"/>
      <c r="F20" s="132"/>
      <c r="G20" s="198"/>
      <c r="H20" s="200"/>
      <c r="I20" s="200"/>
      <c r="K20" s="200"/>
      <c r="L20" s="200"/>
      <c r="M20" s="200"/>
      <c r="N20" s="200"/>
    </row>
    <row r="21" spans="1:14" x14ac:dyDescent="0.25">
      <c r="A21" s="78" t="s">
        <v>52</v>
      </c>
      <c r="B21" s="190" t="str">
        <f>IF(ISBLANK(Stuer!B28)," ",Stuer!B28)</f>
        <v xml:space="preserve"> </v>
      </c>
      <c r="C21" s="190" t="str">
        <f>IF(ISBLANK(Stuer!C28)," ",Stuer!C28)</f>
        <v xml:space="preserve"> </v>
      </c>
      <c r="D21" s="190" t="str">
        <f>IF(ISBLANK(Stuer!D28)," ",Stuer!D28)</f>
        <v xml:space="preserve"> </v>
      </c>
      <c r="E21" s="190"/>
      <c r="F21" s="190" t="str">
        <f>IF(ISBLANK(Stuer!F28)," ",Stuer!F28)</f>
        <v xml:space="preserve"> </v>
      </c>
      <c r="G21" s="198">
        <f t="shared" ref="G21" si="28">SUM(B21:F22)</f>
        <v>0</v>
      </c>
      <c r="H21" s="200" t="e">
        <f t="shared" ref="H21" si="29">G21/I21</f>
        <v>#DIV/0!</v>
      </c>
      <c r="I21" s="200">
        <f t="shared" ref="I21" si="30">IF(ISBLANK(G21)," ",G21)</f>
        <v>0</v>
      </c>
      <c r="K21" s="200"/>
      <c r="L21" s="200"/>
      <c r="M21" s="200"/>
      <c r="N21" s="200">
        <f t="shared" ref="N21" si="31">COUNTIF(H21,1)</f>
        <v>0</v>
      </c>
    </row>
    <row r="22" spans="1:14" x14ac:dyDescent="0.25">
      <c r="A22" s="78"/>
      <c r="B22" s="132"/>
      <c r="C22" s="132"/>
      <c r="D22" s="132"/>
      <c r="E22" s="132"/>
      <c r="F22" s="132"/>
      <c r="G22" s="198"/>
      <c r="H22" s="200"/>
      <c r="I22" s="200"/>
      <c r="K22" s="200"/>
      <c r="L22" s="200"/>
      <c r="M22" s="200"/>
      <c r="N22" s="200"/>
    </row>
    <row r="23" spans="1:14" x14ac:dyDescent="0.25">
      <c r="A23" s="78" t="s">
        <v>53</v>
      </c>
      <c r="B23" s="190" t="str">
        <f>IF(ISBLANK(Stuer!B30)," ",Stuer!B30)</f>
        <v xml:space="preserve"> </v>
      </c>
      <c r="C23" s="190" t="str">
        <f>IF(ISBLANK(Stuer!C30)," ",Stuer!C30)</f>
        <v xml:space="preserve"> </v>
      </c>
      <c r="D23" s="190" t="str">
        <f>IF(ISBLANK(Stuer!D30)," ",Stuer!D30)</f>
        <v xml:space="preserve"> </v>
      </c>
      <c r="E23" s="190"/>
      <c r="F23" s="190" t="str">
        <f>IF(ISBLANK(Stuer!F30)," ",Stuer!F30)</f>
        <v xml:space="preserve"> </v>
      </c>
      <c r="G23" s="198">
        <f t="shared" ref="G23" si="32">SUM(B23:F24)</f>
        <v>0</v>
      </c>
      <c r="H23" s="200" t="e">
        <f>G23/I23</f>
        <v>#DIV/0!</v>
      </c>
      <c r="I23" s="200">
        <f t="shared" ref="I23" si="33">IF(ISBLANK(G23)," ",G23)</f>
        <v>0</v>
      </c>
      <c r="K23" s="200"/>
      <c r="L23" s="200"/>
      <c r="M23" s="200"/>
      <c r="N23" s="200">
        <f t="shared" ref="N23" si="34">COUNTIF(H23,1)</f>
        <v>0</v>
      </c>
    </row>
    <row r="24" spans="1:14" x14ac:dyDescent="0.25">
      <c r="A24" s="78"/>
      <c r="B24" s="132"/>
      <c r="C24" s="132"/>
      <c r="D24" s="132"/>
      <c r="E24" s="132"/>
      <c r="F24" s="132"/>
      <c r="G24" s="198"/>
      <c r="H24" s="200"/>
      <c r="I24" s="200"/>
      <c r="K24" s="200"/>
      <c r="L24" s="200"/>
      <c r="M24" s="200"/>
      <c r="N24" s="200"/>
    </row>
    <row r="25" spans="1:14" x14ac:dyDescent="0.25">
      <c r="A25" t="s">
        <v>75</v>
      </c>
      <c r="B25" s="3">
        <f>SUM(B5:B24)</f>
        <v>0</v>
      </c>
      <c r="C25" s="199">
        <f>SUM(C5:E24)</f>
        <v>0</v>
      </c>
      <c r="D25" s="199"/>
      <c r="E25" s="199"/>
      <c r="F25" s="3">
        <f>SUM(F5:F24)</f>
        <v>0</v>
      </c>
      <c r="N25" s="3">
        <f>SUM(N5:N24)</f>
        <v>0</v>
      </c>
    </row>
    <row r="29" spans="1:14" x14ac:dyDescent="0.25">
      <c r="A29" s="76" t="s">
        <v>11</v>
      </c>
      <c r="B29" s="76"/>
      <c r="C29" s="76"/>
      <c r="D29" s="76"/>
      <c r="E29" s="76" t="s">
        <v>12</v>
      </c>
      <c r="F29" s="76"/>
      <c r="G29" s="76"/>
      <c r="H29" s="76"/>
      <c r="I29" s="76"/>
      <c r="J29" s="76"/>
    </row>
    <row r="30" spans="1:14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</row>
    <row r="31" spans="1:14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</row>
    <row r="32" spans="1:14" x14ac:dyDescent="0.25">
      <c r="A32" s="74" t="s">
        <v>13</v>
      </c>
      <c r="B32" s="74"/>
      <c r="C32" s="74"/>
      <c r="D32" s="74"/>
      <c r="E32" s="87"/>
      <c r="F32" s="87"/>
      <c r="G32" s="87"/>
      <c r="H32" s="87"/>
      <c r="I32" s="87"/>
      <c r="J32" s="87"/>
    </row>
    <row r="33" spans="1:11" x14ac:dyDescent="0.25">
      <c r="A33" s="74"/>
      <c r="B33" s="74"/>
      <c r="C33" s="74"/>
      <c r="D33" s="74"/>
      <c r="E33" s="87"/>
      <c r="F33" s="87"/>
      <c r="G33" s="87"/>
      <c r="H33" s="87"/>
      <c r="I33" s="87"/>
      <c r="J33" s="87"/>
    </row>
    <row r="34" spans="1:11" x14ac:dyDescent="0.25">
      <c r="A34" s="74"/>
      <c r="B34" s="74"/>
      <c r="C34" s="74"/>
      <c r="D34" s="74"/>
      <c r="E34" s="87"/>
      <c r="F34" s="87"/>
      <c r="G34" s="87"/>
      <c r="H34" s="87"/>
      <c r="I34" s="87"/>
      <c r="J34" s="87"/>
    </row>
    <row r="35" spans="1:11" x14ac:dyDescent="0.25">
      <c r="A35" s="74" t="s">
        <v>14</v>
      </c>
      <c r="B35" s="74"/>
      <c r="C35" s="74"/>
      <c r="D35" s="74"/>
      <c r="E35" s="87"/>
      <c r="F35" s="87"/>
      <c r="G35" s="87"/>
      <c r="H35" s="87"/>
      <c r="I35" s="87"/>
      <c r="J35" s="87"/>
    </row>
    <row r="36" spans="1:11" x14ac:dyDescent="0.25">
      <c r="A36" s="74"/>
      <c r="B36" s="74"/>
      <c r="C36" s="74"/>
      <c r="D36" s="74"/>
      <c r="E36" s="87"/>
      <c r="F36" s="87"/>
      <c r="G36" s="87"/>
      <c r="H36" s="87"/>
      <c r="I36" s="87"/>
      <c r="J36" s="87"/>
    </row>
    <row r="37" spans="1:11" x14ac:dyDescent="0.25">
      <c r="A37" s="74"/>
      <c r="B37" s="74"/>
      <c r="C37" s="74"/>
      <c r="D37" s="74"/>
      <c r="E37" s="87"/>
      <c r="F37" s="87"/>
      <c r="G37" s="87"/>
      <c r="H37" s="87"/>
      <c r="I37" s="87"/>
      <c r="J37" s="87"/>
    </row>
    <row r="38" spans="1:11" x14ac:dyDescent="0.25">
      <c r="A38" s="78" t="s">
        <v>142</v>
      </c>
      <c r="B38" s="78"/>
      <c r="C38" s="78"/>
      <c r="D38" s="78"/>
      <c r="E38" s="87">
        <f>Ledelse!E17</f>
        <v>0</v>
      </c>
      <c r="F38" s="87"/>
      <c r="G38" s="87"/>
      <c r="H38" s="87"/>
      <c r="I38" s="87"/>
      <c r="J38" s="87"/>
      <c r="K38" s="198">
        <f>COUNTA(Ledelse!E17)</f>
        <v>0</v>
      </c>
    </row>
    <row r="39" spans="1:11" x14ac:dyDescent="0.25">
      <c r="A39" s="78"/>
      <c r="B39" s="78"/>
      <c r="C39" s="78"/>
      <c r="D39" s="78"/>
      <c r="E39" s="87"/>
      <c r="F39" s="87"/>
      <c r="G39" s="87"/>
      <c r="H39" s="87"/>
      <c r="I39" s="87"/>
      <c r="J39" s="87"/>
      <c r="K39" s="198"/>
    </row>
    <row r="40" spans="1:11" x14ac:dyDescent="0.25">
      <c r="A40" s="78"/>
      <c r="B40" s="78"/>
      <c r="C40" s="78"/>
      <c r="D40" s="78"/>
      <c r="E40" s="87"/>
      <c r="F40" s="87"/>
      <c r="G40" s="87"/>
      <c r="H40" s="87"/>
      <c r="I40" s="87"/>
      <c r="J40" s="87"/>
      <c r="K40" s="198"/>
    </row>
    <row r="41" spans="1:11" ht="15" customHeight="1" x14ac:dyDescent="0.25">
      <c r="A41" s="78" t="s">
        <v>142</v>
      </c>
      <c r="B41" s="78"/>
      <c r="C41" s="78"/>
      <c r="D41" s="78"/>
      <c r="E41" s="87">
        <f>Ledelse!E20</f>
        <v>0</v>
      </c>
      <c r="F41" s="87"/>
      <c r="G41" s="87"/>
      <c r="H41" s="87"/>
      <c r="I41" s="87"/>
      <c r="J41" s="87"/>
      <c r="K41" s="198">
        <f>COUNTA(Ledelse!E20)</f>
        <v>0</v>
      </c>
    </row>
    <row r="42" spans="1:11" ht="15" customHeight="1" x14ac:dyDescent="0.25">
      <c r="A42" s="78"/>
      <c r="B42" s="78"/>
      <c r="C42" s="78"/>
      <c r="D42" s="78"/>
      <c r="E42" s="87"/>
      <c r="F42" s="87"/>
      <c r="G42" s="87"/>
      <c r="H42" s="87"/>
      <c r="I42" s="87"/>
      <c r="J42" s="87"/>
      <c r="K42" s="198"/>
    </row>
    <row r="43" spans="1:11" ht="15" customHeight="1" x14ac:dyDescent="0.25">
      <c r="A43" s="78"/>
      <c r="B43" s="78"/>
      <c r="C43" s="78"/>
      <c r="D43" s="78"/>
      <c r="E43" s="87"/>
      <c r="F43" s="87"/>
      <c r="G43" s="87"/>
      <c r="H43" s="87"/>
      <c r="I43" s="87"/>
      <c r="J43" s="87"/>
      <c r="K43" s="198"/>
    </row>
    <row r="44" spans="1:11" ht="15" customHeight="1" x14ac:dyDescent="0.25">
      <c r="A44" s="78" t="s">
        <v>142</v>
      </c>
      <c r="B44" s="78"/>
      <c r="C44" s="78"/>
      <c r="D44" s="78"/>
      <c r="E44" s="87">
        <f>Ledelse!E23</f>
        <v>0</v>
      </c>
      <c r="F44" s="87"/>
      <c r="G44" s="87"/>
      <c r="H44" s="87"/>
      <c r="I44" s="87"/>
      <c r="J44" s="87"/>
      <c r="K44" s="198">
        <f>COUNTA(Ledelse!E23)</f>
        <v>0</v>
      </c>
    </row>
    <row r="45" spans="1:11" ht="15" customHeight="1" x14ac:dyDescent="0.25">
      <c r="A45" s="78"/>
      <c r="B45" s="78"/>
      <c r="C45" s="78"/>
      <c r="D45" s="78"/>
      <c r="E45" s="87"/>
      <c r="F45" s="87"/>
      <c r="G45" s="87"/>
      <c r="H45" s="87"/>
      <c r="I45" s="87"/>
      <c r="J45" s="87"/>
      <c r="K45" s="198"/>
    </row>
    <row r="46" spans="1:11" ht="15" customHeight="1" x14ac:dyDescent="0.25">
      <c r="A46" s="78"/>
      <c r="B46" s="78"/>
      <c r="C46" s="78"/>
      <c r="D46" s="78"/>
      <c r="E46" s="87"/>
      <c r="F46" s="87"/>
      <c r="G46" s="87"/>
      <c r="H46" s="87"/>
      <c r="I46" s="87"/>
      <c r="J46" s="87"/>
      <c r="K46" s="198"/>
    </row>
    <row r="47" spans="1:11" ht="15" customHeight="1" x14ac:dyDescent="0.25">
      <c r="A47" s="78" t="s">
        <v>142</v>
      </c>
      <c r="B47" s="78"/>
      <c r="C47" s="78"/>
      <c r="D47" s="78"/>
      <c r="E47" s="87">
        <f>Ledelse!E26</f>
        <v>0</v>
      </c>
      <c r="F47" s="87"/>
      <c r="G47" s="87"/>
      <c r="H47" s="87"/>
      <c r="I47" s="87"/>
      <c r="J47" s="87"/>
      <c r="K47" s="198">
        <f>COUNTA(Ledelse!E26)</f>
        <v>0</v>
      </c>
    </row>
    <row r="48" spans="1:11" ht="15" customHeight="1" x14ac:dyDescent="0.25">
      <c r="A48" s="78"/>
      <c r="B48" s="78"/>
      <c r="C48" s="78"/>
      <c r="D48" s="78"/>
      <c r="E48" s="87"/>
      <c r="F48" s="87"/>
      <c r="G48" s="87"/>
      <c r="H48" s="87"/>
      <c r="I48" s="87"/>
      <c r="J48" s="87"/>
      <c r="K48" s="198"/>
    </row>
    <row r="49" spans="1:15" ht="15" customHeight="1" x14ac:dyDescent="0.25">
      <c r="A49" s="78"/>
      <c r="B49" s="78"/>
      <c r="C49" s="78"/>
      <c r="D49" s="78"/>
      <c r="E49" s="87"/>
      <c r="F49" s="87"/>
      <c r="G49" s="87"/>
      <c r="H49" s="87"/>
      <c r="I49" s="87"/>
      <c r="J49" s="87"/>
      <c r="K49" s="198"/>
    </row>
    <row r="50" spans="1:15" ht="15" customHeight="1" x14ac:dyDescent="0.25">
      <c r="A50" s="78" t="s">
        <v>142</v>
      </c>
      <c r="B50" s="78"/>
      <c r="C50" s="78"/>
      <c r="D50" s="78"/>
      <c r="E50" s="87">
        <f>Ledelse!E29</f>
        <v>0</v>
      </c>
      <c r="F50" s="87"/>
      <c r="G50" s="87"/>
      <c r="H50" s="87"/>
      <c r="I50" s="87"/>
      <c r="J50" s="87"/>
      <c r="K50" s="198">
        <f>COUNTA(Ledelse!E29)</f>
        <v>0</v>
      </c>
    </row>
    <row r="51" spans="1:15" ht="15" customHeight="1" x14ac:dyDescent="0.25">
      <c r="A51" s="78"/>
      <c r="B51" s="78"/>
      <c r="C51" s="78"/>
      <c r="D51" s="78"/>
      <c r="E51" s="87"/>
      <c r="F51" s="87"/>
      <c r="G51" s="87"/>
      <c r="H51" s="87"/>
      <c r="I51" s="87"/>
      <c r="J51" s="87"/>
      <c r="K51" s="198"/>
    </row>
    <row r="52" spans="1:15" ht="15" customHeight="1" x14ac:dyDescent="0.25">
      <c r="A52" s="78"/>
      <c r="B52" s="78"/>
      <c r="C52" s="78"/>
      <c r="D52" s="78"/>
      <c r="E52" s="87"/>
      <c r="F52" s="87"/>
      <c r="G52" s="87"/>
      <c r="H52" s="87"/>
      <c r="I52" s="87"/>
      <c r="J52" s="87"/>
      <c r="K52" s="198"/>
    </row>
    <row r="53" spans="1:15" x14ac:dyDescent="0.25">
      <c r="E53" s="199"/>
      <c r="F53" s="199"/>
      <c r="G53" s="199"/>
      <c r="H53" s="199"/>
      <c r="I53" s="199"/>
      <c r="J53" s="199"/>
      <c r="K53" s="1">
        <f>SUM(K38:K52)</f>
        <v>0</v>
      </c>
    </row>
    <row r="59" spans="1:15" x14ac:dyDescent="0.25">
      <c r="F59" s="11"/>
      <c r="K59">
        <v>0</v>
      </c>
      <c r="L59">
        <v>0</v>
      </c>
      <c r="M59">
        <v>0</v>
      </c>
    </row>
    <row r="60" spans="1:15" x14ac:dyDescent="0.25">
      <c r="K60">
        <v>1</v>
      </c>
      <c r="L60">
        <v>1</v>
      </c>
      <c r="M60">
        <v>1</v>
      </c>
      <c r="O60" s="11">
        <f>IF(ISBLANK(O61),"0",LOOKUP(O61,$L$59:$M$75,$K$59:$K$75))</f>
        <v>0</v>
      </c>
    </row>
    <row r="61" spans="1:15" x14ac:dyDescent="0.25">
      <c r="K61">
        <v>2</v>
      </c>
      <c r="L61">
        <v>2</v>
      </c>
      <c r="M61">
        <v>2</v>
      </c>
      <c r="O61">
        <f>'Antal børn'!I19</f>
        <v>0</v>
      </c>
    </row>
    <row r="62" spans="1:15" x14ac:dyDescent="0.25">
      <c r="K62">
        <v>3</v>
      </c>
      <c r="L62">
        <v>3</v>
      </c>
      <c r="M62">
        <v>3</v>
      </c>
    </row>
    <row r="63" spans="1:15" x14ac:dyDescent="0.25">
      <c r="K63">
        <v>4</v>
      </c>
      <c r="L63">
        <v>4</v>
      </c>
      <c r="M63">
        <v>4</v>
      </c>
    </row>
    <row r="64" spans="1:15" x14ac:dyDescent="0.25">
      <c r="K64">
        <v>5</v>
      </c>
      <c r="L64">
        <v>5</v>
      </c>
      <c r="M64">
        <v>5</v>
      </c>
    </row>
    <row r="65" spans="1:13" x14ac:dyDescent="0.25">
      <c r="K65">
        <v>6</v>
      </c>
      <c r="L65">
        <v>6</v>
      </c>
      <c r="M65">
        <v>6</v>
      </c>
    </row>
    <row r="66" spans="1:13" x14ac:dyDescent="0.25">
      <c r="K66">
        <v>7</v>
      </c>
      <c r="L66">
        <v>7</v>
      </c>
      <c r="M66">
        <v>7</v>
      </c>
    </row>
    <row r="67" spans="1:13" x14ac:dyDescent="0.25">
      <c r="K67">
        <v>8</v>
      </c>
      <c r="L67">
        <v>8</v>
      </c>
      <c r="M67">
        <v>8</v>
      </c>
    </row>
    <row r="68" spans="1:13" x14ac:dyDescent="0.25">
      <c r="K68">
        <v>9</v>
      </c>
      <c r="L68">
        <v>9</v>
      </c>
      <c r="M68">
        <v>9</v>
      </c>
    </row>
    <row r="69" spans="1:13" x14ac:dyDescent="0.25">
      <c r="K69">
        <v>10</v>
      </c>
      <c r="L69">
        <v>10</v>
      </c>
      <c r="M69">
        <v>10</v>
      </c>
    </row>
    <row r="70" spans="1:13" x14ac:dyDescent="0.25">
      <c r="K70">
        <v>11</v>
      </c>
      <c r="L70">
        <v>11</v>
      </c>
      <c r="M70">
        <v>11</v>
      </c>
    </row>
    <row r="71" spans="1:13" x14ac:dyDescent="0.25">
      <c r="K71">
        <v>20</v>
      </c>
      <c r="L71">
        <v>12</v>
      </c>
      <c r="M71">
        <v>12</v>
      </c>
    </row>
    <row r="72" spans="1:13" x14ac:dyDescent="0.25">
      <c r="K72">
        <v>40</v>
      </c>
      <c r="L72">
        <v>13</v>
      </c>
      <c r="M72">
        <v>35</v>
      </c>
    </row>
    <row r="73" spans="1:13" x14ac:dyDescent="0.25">
      <c r="K73">
        <v>60</v>
      </c>
      <c r="L73">
        <v>36</v>
      </c>
      <c r="M73">
        <v>47</v>
      </c>
    </row>
    <row r="74" spans="1:13" x14ac:dyDescent="0.25">
      <c r="K74">
        <v>80</v>
      </c>
      <c r="L74">
        <v>48</v>
      </c>
      <c r="M74">
        <v>59</v>
      </c>
    </row>
    <row r="75" spans="1:13" x14ac:dyDescent="0.25">
      <c r="K75">
        <v>100</v>
      </c>
      <c r="L75">
        <v>60</v>
      </c>
      <c r="M75">
        <v>72</v>
      </c>
    </row>
    <row r="77" spans="1:13" x14ac:dyDescent="0.25">
      <c r="A77" s="184">
        <v>2018</v>
      </c>
      <c r="B77" s="156" t="s">
        <v>64</v>
      </c>
      <c r="C77" s="156"/>
      <c r="D77" s="156"/>
    </row>
    <row r="78" spans="1:13" x14ac:dyDescent="0.25">
      <c r="A78" s="184"/>
      <c r="B78" s="156"/>
      <c r="C78" s="156"/>
      <c r="D78" s="156"/>
    </row>
    <row r="79" spans="1:13" x14ac:dyDescent="0.25">
      <c r="A79" s="184">
        <v>2019</v>
      </c>
      <c r="B79" s="156" t="s">
        <v>81</v>
      </c>
      <c r="C79" s="156"/>
      <c r="D79" s="156"/>
    </row>
    <row r="80" spans="1:13" x14ac:dyDescent="0.25">
      <c r="A80" s="184"/>
      <c r="B80" s="156"/>
      <c r="C80" s="156"/>
      <c r="D80" s="156"/>
    </row>
    <row r="81" spans="1:7" x14ac:dyDescent="0.25">
      <c r="A81" s="184">
        <v>2020</v>
      </c>
      <c r="B81" s="156" t="s">
        <v>82</v>
      </c>
      <c r="C81" s="156"/>
      <c r="D81" s="156"/>
    </row>
    <row r="82" spans="1:7" x14ac:dyDescent="0.25">
      <c r="A82" s="184"/>
      <c r="B82" s="156"/>
      <c r="C82" s="156"/>
      <c r="D82" s="156"/>
    </row>
    <row r="83" spans="1:7" x14ac:dyDescent="0.25">
      <c r="A83" s="184">
        <v>2021</v>
      </c>
      <c r="B83" s="156" t="s">
        <v>83</v>
      </c>
      <c r="C83" s="156"/>
      <c r="D83" s="156"/>
    </row>
    <row r="84" spans="1:7" x14ac:dyDescent="0.25">
      <c r="A84" s="184"/>
      <c r="B84" s="156"/>
      <c r="C84" s="156"/>
      <c r="D84" s="156"/>
    </row>
    <row r="85" spans="1:7" x14ac:dyDescent="0.25">
      <c r="A85" s="184">
        <v>2022</v>
      </c>
      <c r="B85" s="156" t="s">
        <v>84</v>
      </c>
      <c r="C85" s="156"/>
      <c r="D85" s="156"/>
    </row>
    <row r="86" spans="1:7" x14ac:dyDescent="0.25">
      <c r="A86" s="184"/>
      <c r="B86" s="156"/>
      <c r="C86" s="156"/>
      <c r="D86" s="156"/>
    </row>
    <row r="87" spans="1:7" x14ac:dyDescent="0.25">
      <c r="A87" s="184">
        <v>2023</v>
      </c>
      <c r="B87" s="156" t="s">
        <v>85</v>
      </c>
      <c r="C87" s="156"/>
      <c r="D87" s="156"/>
    </row>
    <row r="88" spans="1:7" x14ac:dyDescent="0.25">
      <c r="A88" s="184"/>
      <c r="B88" s="156"/>
      <c r="C88" s="156"/>
      <c r="D88" s="156"/>
    </row>
    <row r="89" spans="1:7" x14ac:dyDescent="0.25">
      <c r="A89" s="184">
        <v>2024</v>
      </c>
      <c r="B89" s="156" t="s">
        <v>86</v>
      </c>
      <c r="C89" s="156"/>
      <c r="D89" s="156"/>
    </row>
    <row r="90" spans="1:7" x14ac:dyDescent="0.25">
      <c r="A90" s="184"/>
      <c r="B90" s="156"/>
      <c r="C90" s="156"/>
      <c r="D90" s="156"/>
    </row>
    <row r="91" spans="1:7" x14ac:dyDescent="0.25">
      <c r="A91" s="184">
        <v>2025</v>
      </c>
      <c r="B91" s="156" t="s">
        <v>87</v>
      </c>
      <c r="C91" s="156"/>
      <c r="D91" s="156"/>
    </row>
    <row r="92" spans="1:7" x14ac:dyDescent="0.25">
      <c r="A92" s="184"/>
      <c r="B92" s="156"/>
      <c r="C92" s="156"/>
      <c r="D92" s="156"/>
    </row>
    <row r="95" spans="1:7" x14ac:dyDescent="0.25">
      <c r="A95" s="102" t="s">
        <v>101</v>
      </c>
      <c r="B95" s="102"/>
      <c r="C95" s="102"/>
      <c r="D95" s="102"/>
      <c r="E95" s="102"/>
      <c r="F95" s="102"/>
      <c r="G95">
        <v>1</v>
      </c>
    </row>
    <row r="96" spans="1:7" x14ac:dyDescent="0.25">
      <c r="A96" s="102" t="s">
        <v>100</v>
      </c>
      <c r="B96" s="102"/>
      <c r="C96" s="102"/>
      <c r="D96" s="102"/>
      <c r="E96" s="102"/>
      <c r="F96" s="102"/>
      <c r="G96">
        <v>2</v>
      </c>
    </row>
    <row r="97" spans="1:27" x14ac:dyDescent="0.25">
      <c r="A97" s="102" t="s">
        <v>144</v>
      </c>
      <c r="B97" s="102"/>
      <c r="C97" s="102"/>
      <c r="D97" s="102"/>
      <c r="E97" s="102"/>
      <c r="F97" s="102"/>
      <c r="G97">
        <v>3</v>
      </c>
    </row>
    <row r="98" spans="1:27" x14ac:dyDescent="0.25">
      <c r="A98" s="191" t="s">
        <v>439</v>
      </c>
      <c r="B98" s="191"/>
      <c r="C98" s="191"/>
      <c r="D98" s="191"/>
      <c r="E98" s="191"/>
      <c r="F98" s="191"/>
      <c r="G98">
        <v>4</v>
      </c>
    </row>
    <row r="99" spans="1:27" x14ac:dyDescent="0.25">
      <c r="A99" s="102" t="s">
        <v>115</v>
      </c>
      <c r="B99" s="102"/>
      <c r="C99" s="102"/>
      <c r="D99" s="102"/>
      <c r="E99" s="102"/>
      <c r="F99" s="102"/>
      <c r="G99" s="53">
        <v>5</v>
      </c>
    </row>
    <row r="100" spans="1:27" x14ac:dyDescent="0.25">
      <c r="A100">
        <v>1</v>
      </c>
    </row>
    <row r="101" spans="1:27" x14ac:dyDescent="0.25">
      <c r="A101">
        <v>2</v>
      </c>
      <c r="AA101" s="2"/>
    </row>
    <row r="103" spans="1:27" x14ac:dyDescent="0.25">
      <c r="A103" t="s">
        <v>102</v>
      </c>
    </row>
    <row r="104" spans="1:27" x14ac:dyDescent="0.25">
      <c r="A104" t="s">
        <v>99</v>
      </c>
    </row>
    <row r="105" spans="1:27" x14ac:dyDescent="0.25">
      <c r="A105" t="s">
        <v>143</v>
      </c>
    </row>
    <row r="106" spans="1:27" x14ac:dyDescent="0.25">
      <c r="A106" t="s">
        <v>114</v>
      </c>
    </row>
  </sheetData>
  <sheetProtection sheet="1" objects="1" scenarios="1"/>
  <mergeCells count="169">
    <mergeCell ref="N17:N18"/>
    <mergeCell ref="N19:N20"/>
    <mergeCell ref="N21:N22"/>
    <mergeCell ref="N23:N24"/>
    <mergeCell ref="M17:M18"/>
    <mergeCell ref="M19:M20"/>
    <mergeCell ref="M21:M22"/>
    <mergeCell ref="M23:M24"/>
    <mergeCell ref="N5:N6"/>
    <mergeCell ref="N7:N8"/>
    <mergeCell ref="N9:N10"/>
    <mergeCell ref="N11:N12"/>
    <mergeCell ref="N13:N14"/>
    <mergeCell ref="N15:N16"/>
    <mergeCell ref="L17:L18"/>
    <mergeCell ref="L19:L20"/>
    <mergeCell ref="L21:L22"/>
    <mergeCell ref="L23:L24"/>
    <mergeCell ref="M5:M6"/>
    <mergeCell ref="M7:M8"/>
    <mergeCell ref="M9:M10"/>
    <mergeCell ref="M11:M12"/>
    <mergeCell ref="M13:M14"/>
    <mergeCell ref="M15:M16"/>
    <mergeCell ref="L5:L6"/>
    <mergeCell ref="L7:L8"/>
    <mergeCell ref="L9:L10"/>
    <mergeCell ref="L11:L12"/>
    <mergeCell ref="L13:L14"/>
    <mergeCell ref="L15:L16"/>
    <mergeCell ref="I17:I18"/>
    <mergeCell ref="I19:I20"/>
    <mergeCell ref="I21:I22"/>
    <mergeCell ref="I23:I24"/>
    <mergeCell ref="A29:D31"/>
    <mergeCell ref="E29:J31"/>
    <mergeCell ref="A50:D52"/>
    <mergeCell ref="E50:J52"/>
    <mergeCell ref="A41:D43"/>
    <mergeCell ref="E41:J43"/>
    <mergeCell ref="A44:D46"/>
    <mergeCell ref="E44:J46"/>
    <mergeCell ref="A47:D49"/>
    <mergeCell ref="E47:J49"/>
    <mergeCell ref="A32:D34"/>
    <mergeCell ref="E32:J34"/>
    <mergeCell ref="A35:D37"/>
    <mergeCell ref="E35:J37"/>
    <mergeCell ref="H21:H22"/>
    <mergeCell ref="A38:D40"/>
    <mergeCell ref="E38:J40"/>
    <mergeCell ref="F19:F20"/>
    <mergeCell ref="A17:A18"/>
    <mergeCell ref="A19:A20"/>
    <mergeCell ref="A85:A86"/>
    <mergeCell ref="A87:A88"/>
    <mergeCell ref="A89:A90"/>
    <mergeCell ref="A91:A92"/>
    <mergeCell ref="B79:D80"/>
    <mergeCell ref="B81:D82"/>
    <mergeCell ref="B83:D84"/>
    <mergeCell ref="B85:D86"/>
    <mergeCell ref="B87:D88"/>
    <mergeCell ref="B89:D90"/>
    <mergeCell ref="B91:D92"/>
    <mergeCell ref="K23:K24"/>
    <mergeCell ref="B77:D78"/>
    <mergeCell ref="A77:A78"/>
    <mergeCell ref="A79:A80"/>
    <mergeCell ref="A81:A82"/>
    <mergeCell ref="A83:A84"/>
    <mergeCell ref="H23:H2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E53:J53"/>
    <mergeCell ref="K38:K40"/>
    <mergeCell ref="K41:K43"/>
    <mergeCell ref="K44:K46"/>
    <mergeCell ref="K47:K49"/>
    <mergeCell ref="K50:K52"/>
    <mergeCell ref="H17:H18"/>
    <mergeCell ref="H19:H20"/>
    <mergeCell ref="I5:I6"/>
    <mergeCell ref="I7:I8"/>
    <mergeCell ref="I9:I10"/>
    <mergeCell ref="I11:I12"/>
    <mergeCell ref="I13:I14"/>
    <mergeCell ref="I15:I16"/>
    <mergeCell ref="G5:G6"/>
    <mergeCell ref="G7:G8"/>
    <mergeCell ref="G9:G10"/>
    <mergeCell ref="G11:G12"/>
    <mergeCell ref="G13:G14"/>
    <mergeCell ref="G15:G16"/>
    <mergeCell ref="H13:H14"/>
    <mergeCell ref="H15:H16"/>
    <mergeCell ref="H5:H6"/>
    <mergeCell ref="H7:H8"/>
    <mergeCell ref="H9:H10"/>
    <mergeCell ref="H11:H12"/>
    <mergeCell ref="G17:G18"/>
    <mergeCell ref="G19:G20"/>
    <mergeCell ref="G21:G22"/>
    <mergeCell ref="G23:G24"/>
    <mergeCell ref="C25:E25"/>
    <mergeCell ref="B21:B22"/>
    <mergeCell ref="C21:C22"/>
    <mergeCell ref="D21:E22"/>
    <mergeCell ref="F21:F22"/>
    <mergeCell ref="B23:B24"/>
    <mergeCell ref="C23:C24"/>
    <mergeCell ref="D23:E24"/>
    <mergeCell ref="F23:F24"/>
    <mergeCell ref="D19:E20"/>
    <mergeCell ref="A96:F96"/>
    <mergeCell ref="A97:F97"/>
    <mergeCell ref="A98:F98"/>
    <mergeCell ref="B1:B4"/>
    <mergeCell ref="C1:C4"/>
    <mergeCell ref="D1:E4"/>
    <mergeCell ref="F1:F4"/>
    <mergeCell ref="A5:A6"/>
    <mergeCell ref="A7:A8"/>
    <mergeCell ref="A1:A4"/>
    <mergeCell ref="A23:A24"/>
    <mergeCell ref="B5:B6"/>
    <mergeCell ref="C5:C6"/>
    <mergeCell ref="D5:E6"/>
    <mergeCell ref="F5:F6"/>
    <mergeCell ref="B7:B8"/>
    <mergeCell ref="C7:C8"/>
    <mergeCell ref="D7:E8"/>
    <mergeCell ref="F7:F8"/>
    <mergeCell ref="B9:B10"/>
    <mergeCell ref="C9:C10"/>
    <mergeCell ref="D9:E10"/>
    <mergeCell ref="F9:F10"/>
    <mergeCell ref="B11:B12"/>
    <mergeCell ref="A99:F99"/>
    <mergeCell ref="A9:A10"/>
    <mergeCell ref="A11:A12"/>
    <mergeCell ref="A13:A14"/>
    <mergeCell ref="A15:A16"/>
    <mergeCell ref="B15:B16"/>
    <mergeCell ref="C15:C16"/>
    <mergeCell ref="D15:E16"/>
    <mergeCell ref="F15:F16"/>
    <mergeCell ref="A95:F95"/>
    <mergeCell ref="C11:C12"/>
    <mergeCell ref="D11:E12"/>
    <mergeCell ref="F11:F12"/>
    <mergeCell ref="B13:B14"/>
    <mergeCell ref="C13:C14"/>
    <mergeCell ref="D13:E14"/>
    <mergeCell ref="F13:F14"/>
    <mergeCell ref="A21:A22"/>
    <mergeCell ref="B17:B18"/>
    <mergeCell ref="C17:C18"/>
    <mergeCell ref="D17:E18"/>
    <mergeCell ref="F17:F18"/>
    <mergeCell ref="B19:B20"/>
    <mergeCell ref="C19:C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50"/>
  <sheetViews>
    <sheetView zoomScaleNormal="100" workbookViewId="0">
      <selection activeCell="P28" sqref="P28"/>
    </sheetView>
  </sheetViews>
  <sheetFormatPr defaultRowHeight="15" x14ac:dyDescent="0.25"/>
  <sheetData>
    <row r="1" spans="1:9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60</v>
      </c>
    </row>
    <row r="2" spans="1:9" x14ac:dyDescent="0.25">
      <c r="A2" s="69" t="s">
        <v>131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9" x14ac:dyDescent="0.25">
      <c r="A3" s="72" t="s">
        <v>122</v>
      </c>
      <c r="B3" s="72"/>
      <c r="C3" s="72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3" t="s">
        <v>123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157" t="s">
        <v>124</v>
      </c>
      <c r="B7" s="158"/>
      <c r="C7" s="158"/>
      <c r="D7" s="158"/>
      <c r="E7" s="158"/>
      <c r="F7" s="158"/>
      <c r="G7" s="158"/>
      <c r="H7" s="159"/>
      <c r="I7" s="98"/>
    </row>
    <row r="8" spans="1:9" x14ac:dyDescent="0.25">
      <c r="A8" s="160"/>
      <c r="B8" s="161"/>
      <c r="C8" s="161"/>
      <c r="D8" s="161"/>
      <c r="E8" s="161"/>
      <c r="F8" s="161"/>
      <c r="G8" s="161"/>
      <c r="H8" s="162"/>
      <c r="I8" s="98"/>
    </row>
    <row r="9" spans="1:9" ht="15" customHeight="1" x14ac:dyDescent="0.25">
      <c r="A9" s="157" t="s">
        <v>125</v>
      </c>
      <c r="B9" s="158"/>
      <c r="C9" s="158"/>
      <c r="D9" s="158"/>
      <c r="E9" s="158"/>
      <c r="F9" s="158"/>
      <c r="G9" s="158"/>
      <c r="H9" s="159"/>
      <c r="I9" s="98"/>
    </row>
    <row r="10" spans="1:9" x14ac:dyDescent="0.25">
      <c r="A10" s="160"/>
      <c r="B10" s="161"/>
      <c r="C10" s="161"/>
      <c r="D10" s="161"/>
      <c r="E10" s="161"/>
      <c r="F10" s="161"/>
      <c r="G10" s="161"/>
      <c r="H10" s="162"/>
      <c r="I10" s="98"/>
    </row>
    <row r="11" spans="1:9" ht="15" customHeight="1" x14ac:dyDescent="0.25">
      <c r="A11" s="157" t="s">
        <v>135</v>
      </c>
      <c r="B11" s="158"/>
      <c r="C11" s="158"/>
      <c r="D11" s="158"/>
      <c r="E11" s="158"/>
      <c r="F11" s="158"/>
      <c r="G11" s="158"/>
      <c r="H11" s="159"/>
      <c r="I11" s="98"/>
    </row>
    <row r="12" spans="1:9" x14ac:dyDescent="0.25">
      <c r="A12" s="160"/>
      <c r="B12" s="161"/>
      <c r="C12" s="161"/>
      <c r="D12" s="161"/>
      <c r="E12" s="161"/>
      <c r="F12" s="161"/>
      <c r="G12" s="161"/>
      <c r="H12" s="162"/>
      <c r="I12" s="98"/>
    </row>
    <row r="13" spans="1:9" ht="15" customHeight="1" x14ac:dyDescent="0.25">
      <c r="A13" s="157" t="s">
        <v>452</v>
      </c>
      <c r="B13" s="158"/>
      <c r="C13" s="158"/>
      <c r="D13" s="158"/>
      <c r="E13" s="158"/>
      <c r="F13" s="158"/>
      <c r="G13" s="158"/>
      <c r="H13" s="159"/>
      <c r="I13" s="98"/>
    </row>
    <row r="14" spans="1:9" x14ac:dyDescent="0.25">
      <c r="A14" s="160"/>
      <c r="B14" s="161"/>
      <c r="C14" s="161"/>
      <c r="D14" s="161"/>
      <c r="E14" s="161"/>
      <c r="F14" s="161"/>
      <c r="G14" s="161"/>
      <c r="H14" s="162"/>
      <c r="I14" s="98"/>
    </row>
    <row r="15" spans="1:9" ht="15" customHeight="1" x14ac:dyDescent="0.25">
      <c r="A15" s="201" t="s">
        <v>132</v>
      </c>
      <c r="B15" s="201"/>
      <c r="C15" s="201"/>
      <c r="D15" s="201"/>
      <c r="E15" s="201"/>
      <c r="F15" s="201"/>
      <c r="G15" s="201"/>
      <c r="H15" s="201"/>
      <c r="I15" s="201"/>
    </row>
    <row r="16" spans="1:9" ht="15" customHeight="1" x14ac:dyDescent="0.25">
      <c r="A16" s="202"/>
      <c r="B16" s="202"/>
      <c r="C16" s="202"/>
      <c r="D16" s="202"/>
      <c r="E16" s="202"/>
      <c r="F16" s="202"/>
      <c r="G16" s="202"/>
      <c r="H16" s="202"/>
      <c r="I16" s="202"/>
    </row>
    <row r="17" spans="1:9" x14ac:dyDescent="0.25">
      <c r="A17" s="97" t="s">
        <v>19</v>
      </c>
      <c r="B17" s="97"/>
      <c r="C17" s="97" t="s">
        <v>89</v>
      </c>
      <c r="D17" s="97"/>
      <c r="E17" s="97" t="s">
        <v>90</v>
      </c>
      <c r="F17" s="97"/>
      <c r="G17" s="95" t="s">
        <v>137</v>
      </c>
      <c r="H17" s="97" t="s">
        <v>20</v>
      </c>
      <c r="I17" s="97" t="s">
        <v>21</v>
      </c>
    </row>
    <row r="18" spans="1:9" x14ac:dyDescent="0.25">
      <c r="A18" s="97"/>
      <c r="B18" s="97"/>
      <c r="C18" s="97"/>
      <c r="D18" s="97"/>
      <c r="E18" s="97"/>
      <c r="F18" s="97"/>
      <c r="G18" s="96"/>
      <c r="H18" s="97"/>
      <c r="I18" s="97"/>
    </row>
    <row r="19" spans="1:9" x14ac:dyDescent="0.25">
      <c r="A19" s="97"/>
      <c r="B19" s="97"/>
      <c r="C19" s="97"/>
      <c r="D19" s="97"/>
      <c r="E19" s="97"/>
      <c r="F19" s="97"/>
      <c r="G19" s="96"/>
      <c r="H19" s="97"/>
      <c r="I19" s="97"/>
    </row>
    <row r="20" spans="1:9" x14ac:dyDescent="0.25">
      <c r="A20" s="97"/>
      <c r="B20" s="97"/>
      <c r="C20" s="97"/>
      <c r="D20" s="97"/>
      <c r="E20" s="97"/>
      <c r="F20" s="97"/>
      <c r="G20" s="96"/>
      <c r="H20" s="97"/>
      <c r="I20" s="97"/>
    </row>
    <row r="21" spans="1:9" x14ac:dyDescent="0.25">
      <c r="A21" s="78" t="s">
        <v>22</v>
      </c>
      <c r="B21" s="78"/>
      <c r="C21" s="87"/>
      <c r="D21" s="87"/>
      <c r="E21" s="87"/>
      <c r="F21" s="87"/>
      <c r="G21" s="88"/>
      <c r="H21" s="87"/>
      <c r="I21" s="80">
        <f>SUM(C21:H23)</f>
        <v>0</v>
      </c>
    </row>
    <row r="22" spans="1:9" x14ac:dyDescent="0.25">
      <c r="A22" s="78"/>
      <c r="B22" s="78"/>
      <c r="C22" s="87"/>
      <c r="D22" s="87"/>
      <c r="E22" s="87"/>
      <c r="F22" s="87"/>
      <c r="G22" s="89"/>
      <c r="H22" s="87"/>
      <c r="I22" s="80"/>
    </row>
    <row r="23" spans="1:9" x14ac:dyDescent="0.25">
      <c r="A23" s="78"/>
      <c r="B23" s="78"/>
      <c r="C23" s="87"/>
      <c r="D23" s="87"/>
      <c r="E23" s="87"/>
      <c r="F23" s="87"/>
      <c r="G23" s="90"/>
      <c r="H23" s="87"/>
      <c r="I23" s="80"/>
    </row>
    <row r="24" spans="1:9" x14ac:dyDescent="0.25">
      <c r="A24" s="78" t="s">
        <v>23</v>
      </c>
      <c r="B24" s="78"/>
      <c r="C24" s="87"/>
      <c r="D24" s="87"/>
      <c r="E24" s="87"/>
      <c r="F24" s="87"/>
      <c r="G24" s="88"/>
      <c r="H24" s="87"/>
      <c r="I24" s="80">
        <f t="shared" ref="I24" si="0">SUM(C24:H26)</f>
        <v>0</v>
      </c>
    </row>
    <row r="25" spans="1:9" x14ac:dyDescent="0.25">
      <c r="A25" s="78"/>
      <c r="B25" s="78"/>
      <c r="C25" s="87"/>
      <c r="D25" s="87"/>
      <c r="E25" s="87"/>
      <c r="F25" s="87"/>
      <c r="G25" s="89"/>
      <c r="H25" s="87"/>
      <c r="I25" s="80"/>
    </row>
    <row r="26" spans="1:9" x14ac:dyDescent="0.25">
      <c r="A26" s="78"/>
      <c r="B26" s="78"/>
      <c r="C26" s="87"/>
      <c r="D26" s="87"/>
      <c r="E26" s="87"/>
      <c r="F26" s="87"/>
      <c r="G26" s="90"/>
      <c r="H26" s="87"/>
      <c r="I26" s="80"/>
    </row>
    <row r="27" spans="1:9" x14ac:dyDescent="0.25">
      <c r="A27" s="78" t="s">
        <v>24</v>
      </c>
      <c r="B27" s="78"/>
      <c r="C27" s="87"/>
      <c r="D27" s="87"/>
      <c r="E27" s="87"/>
      <c r="F27" s="87"/>
      <c r="G27" s="88"/>
      <c r="H27" s="87"/>
      <c r="I27" s="80">
        <f t="shared" ref="I27" si="1">SUM(C27:H29)</f>
        <v>0</v>
      </c>
    </row>
    <row r="28" spans="1:9" x14ac:dyDescent="0.25">
      <c r="A28" s="78"/>
      <c r="B28" s="78"/>
      <c r="C28" s="87"/>
      <c r="D28" s="87"/>
      <c r="E28" s="87"/>
      <c r="F28" s="87"/>
      <c r="G28" s="89"/>
      <c r="H28" s="87"/>
      <c r="I28" s="80"/>
    </row>
    <row r="29" spans="1:9" x14ac:dyDescent="0.25">
      <c r="A29" s="78"/>
      <c r="B29" s="78"/>
      <c r="C29" s="87"/>
      <c r="D29" s="87"/>
      <c r="E29" s="87"/>
      <c r="F29" s="87"/>
      <c r="G29" s="90"/>
      <c r="H29" s="87"/>
      <c r="I29" s="80"/>
    </row>
    <row r="30" spans="1:9" x14ac:dyDescent="0.25">
      <c r="A30" s="78" t="s">
        <v>25</v>
      </c>
      <c r="B30" s="78"/>
      <c r="C30" s="87"/>
      <c r="D30" s="87"/>
      <c r="E30" s="87"/>
      <c r="F30" s="87"/>
      <c r="G30" s="88"/>
      <c r="H30" s="87"/>
      <c r="I30" s="80">
        <f t="shared" ref="I30" si="2">SUM(C30:H32)</f>
        <v>0</v>
      </c>
    </row>
    <row r="31" spans="1:9" x14ac:dyDescent="0.25">
      <c r="A31" s="78"/>
      <c r="B31" s="78"/>
      <c r="C31" s="87"/>
      <c r="D31" s="87"/>
      <c r="E31" s="87"/>
      <c r="F31" s="87"/>
      <c r="G31" s="89"/>
      <c r="H31" s="87"/>
      <c r="I31" s="80"/>
    </row>
    <row r="32" spans="1:9" x14ac:dyDescent="0.25">
      <c r="A32" s="78"/>
      <c r="B32" s="78"/>
      <c r="C32" s="87"/>
      <c r="D32" s="87"/>
      <c r="E32" s="87"/>
      <c r="F32" s="87"/>
      <c r="G32" s="90"/>
      <c r="H32" s="87"/>
      <c r="I32" s="80"/>
    </row>
    <row r="33" spans="1:9" x14ac:dyDescent="0.25">
      <c r="A33" s="78" t="s">
        <v>26</v>
      </c>
      <c r="B33" s="78"/>
      <c r="C33" s="87"/>
      <c r="D33" s="87"/>
      <c r="E33" s="87"/>
      <c r="F33" s="87"/>
      <c r="G33" s="88"/>
      <c r="H33" s="87"/>
      <c r="I33" s="80">
        <f t="shared" ref="I33" si="3">SUM(C33:H35)</f>
        <v>0</v>
      </c>
    </row>
    <row r="34" spans="1:9" x14ac:dyDescent="0.25">
      <c r="A34" s="78"/>
      <c r="B34" s="78"/>
      <c r="C34" s="87"/>
      <c r="D34" s="87"/>
      <c r="E34" s="87"/>
      <c r="F34" s="87"/>
      <c r="G34" s="89"/>
      <c r="H34" s="87"/>
      <c r="I34" s="80"/>
    </row>
    <row r="35" spans="1:9" x14ac:dyDescent="0.25">
      <c r="A35" s="78"/>
      <c r="B35" s="78"/>
      <c r="C35" s="87"/>
      <c r="D35" s="87"/>
      <c r="E35" s="87"/>
      <c r="F35" s="87"/>
      <c r="G35" s="90"/>
      <c r="H35" s="87"/>
      <c r="I35" s="80"/>
    </row>
    <row r="36" spans="1:9" x14ac:dyDescent="0.25">
      <c r="A36" s="78" t="s">
        <v>27</v>
      </c>
      <c r="B36" s="78"/>
      <c r="C36" s="87"/>
      <c r="D36" s="87"/>
      <c r="E36" s="87"/>
      <c r="F36" s="87"/>
      <c r="G36" s="88"/>
      <c r="H36" s="87"/>
      <c r="I36" s="80">
        <f t="shared" ref="I36" si="4">SUM(C36:H38)</f>
        <v>0</v>
      </c>
    </row>
    <row r="37" spans="1:9" x14ac:dyDescent="0.25">
      <c r="A37" s="78"/>
      <c r="B37" s="78"/>
      <c r="C37" s="87"/>
      <c r="D37" s="87"/>
      <c r="E37" s="87"/>
      <c r="F37" s="87"/>
      <c r="G37" s="89"/>
      <c r="H37" s="87"/>
      <c r="I37" s="80"/>
    </row>
    <row r="38" spans="1:9" x14ac:dyDescent="0.25">
      <c r="A38" s="78"/>
      <c r="B38" s="78"/>
      <c r="C38" s="87"/>
      <c r="D38" s="87"/>
      <c r="E38" s="87"/>
      <c r="F38" s="87"/>
      <c r="G38" s="90"/>
      <c r="H38" s="87"/>
      <c r="I38" s="80"/>
    </row>
    <row r="39" spans="1:9" x14ac:dyDescent="0.25">
      <c r="A39" s="78" t="s">
        <v>28</v>
      </c>
      <c r="B39" s="78"/>
      <c r="C39" s="87"/>
      <c r="D39" s="87"/>
      <c r="E39" s="87"/>
      <c r="F39" s="87"/>
      <c r="G39" s="88"/>
      <c r="H39" s="87"/>
      <c r="I39" s="80">
        <f t="shared" ref="I39" si="5">SUM(C39:H41)</f>
        <v>0</v>
      </c>
    </row>
    <row r="40" spans="1:9" x14ac:dyDescent="0.25">
      <c r="A40" s="78"/>
      <c r="B40" s="78"/>
      <c r="C40" s="87"/>
      <c r="D40" s="87"/>
      <c r="E40" s="87"/>
      <c r="F40" s="87"/>
      <c r="G40" s="89"/>
      <c r="H40" s="87"/>
      <c r="I40" s="80"/>
    </row>
    <row r="41" spans="1:9" ht="15.75" thickBot="1" x14ac:dyDescent="0.3">
      <c r="A41" s="91"/>
      <c r="B41" s="91"/>
      <c r="C41" s="92"/>
      <c r="D41" s="92"/>
      <c r="E41" s="92"/>
      <c r="F41" s="92"/>
      <c r="G41" s="94"/>
      <c r="H41" s="92"/>
      <c r="I41" s="93"/>
    </row>
    <row r="42" spans="1:9" x14ac:dyDescent="0.25">
      <c r="A42" s="77" t="s">
        <v>29</v>
      </c>
      <c r="B42" s="77"/>
      <c r="C42" s="79">
        <f>SUM(C21:D41)</f>
        <v>0</v>
      </c>
      <c r="D42" s="79"/>
      <c r="E42" s="79">
        <f t="shared" ref="E42" si="6">SUM(E21:F41)</f>
        <v>0</v>
      </c>
      <c r="F42" s="79"/>
      <c r="G42" s="81">
        <f>SUM(G21:G41)</f>
        <v>0</v>
      </c>
      <c r="H42" s="83">
        <f>SUM(H21:H41)</f>
        <v>0</v>
      </c>
      <c r="I42" s="79">
        <f t="shared" ref="I42" si="7">SUM(C42:H44)</f>
        <v>0</v>
      </c>
    </row>
    <row r="43" spans="1:9" x14ac:dyDescent="0.25">
      <c r="A43" s="78"/>
      <c r="B43" s="78"/>
      <c r="C43" s="80"/>
      <c r="D43" s="80"/>
      <c r="E43" s="80"/>
      <c r="F43" s="80"/>
      <c r="G43" s="81"/>
      <c r="H43" s="84"/>
      <c r="I43" s="80"/>
    </row>
    <row r="44" spans="1:9" x14ac:dyDescent="0.25">
      <c r="A44" s="78"/>
      <c r="B44" s="78"/>
      <c r="C44" s="80"/>
      <c r="D44" s="80"/>
      <c r="E44" s="80"/>
      <c r="F44" s="80"/>
      <c r="G44" s="82"/>
      <c r="H44" s="84"/>
      <c r="I44" s="80"/>
    </row>
    <row r="46" spans="1:9" x14ac:dyDescent="0.25">
      <c r="A46" s="78" t="s">
        <v>134</v>
      </c>
      <c r="B46" s="78"/>
      <c r="C46" s="78"/>
      <c r="D46" s="78"/>
      <c r="E46" s="78"/>
      <c r="F46" s="78"/>
      <c r="G46" s="78"/>
      <c r="H46" s="78"/>
      <c r="I46" s="98"/>
    </row>
    <row r="47" spans="1:9" x14ac:dyDescent="0.25">
      <c r="A47" s="78"/>
      <c r="B47" s="78"/>
      <c r="C47" s="78"/>
      <c r="D47" s="78"/>
      <c r="E47" s="78"/>
      <c r="F47" s="78"/>
      <c r="G47" s="78"/>
      <c r="H47" s="78"/>
      <c r="I47" s="98"/>
    </row>
    <row r="48" spans="1:9" x14ac:dyDescent="0.25">
      <c r="A48" s="103" t="s">
        <v>136</v>
      </c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66" t="s">
        <v>126</v>
      </c>
      <c r="B50" s="66"/>
      <c r="C50" s="2" t="str">
        <f>IF(ISBLANK(Forside!D42)," ",Forside!D42)</f>
        <v xml:space="preserve"> </v>
      </c>
    </row>
  </sheetData>
  <sheetProtection sheet="1" objects="1" scenarios="1"/>
  <mergeCells count="73">
    <mergeCell ref="A15:I16"/>
    <mergeCell ref="A46:H47"/>
    <mergeCell ref="I46:I47"/>
    <mergeCell ref="A48:I49"/>
    <mergeCell ref="A42:B44"/>
    <mergeCell ref="C42:D44"/>
    <mergeCell ref="E42:F44"/>
    <mergeCell ref="G42:G44"/>
    <mergeCell ref="H42:H44"/>
    <mergeCell ref="I42:I44"/>
    <mergeCell ref="A39:B41"/>
    <mergeCell ref="C39:D41"/>
    <mergeCell ref="E39:F41"/>
    <mergeCell ref="G39:G41"/>
    <mergeCell ref="H39:H41"/>
    <mergeCell ref="I39:I41"/>
    <mergeCell ref="I36:I38"/>
    <mergeCell ref="A33:B35"/>
    <mergeCell ref="C33:D35"/>
    <mergeCell ref="E33:F35"/>
    <mergeCell ref="G33:G35"/>
    <mergeCell ref="H33:H35"/>
    <mergeCell ref="I33:I35"/>
    <mergeCell ref="A36:B38"/>
    <mergeCell ref="C36:D38"/>
    <mergeCell ref="E36:F38"/>
    <mergeCell ref="G36:G38"/>
    <mergeCell ref="H36:H38"/>
    <mergeCell ref="I30:I32"/>
    <mergeCell ref="H24:H26"/>
    <mergeCell ref="I24:I26"/>
    <mergeCell ref="A27:B29"/>
    <mergeCell ref="C27:D29"/>
    <mergeCell ref="E27:F29"/>
    <mergeCell ref="G27:G29"/>
    <mergeCell ref="H27:H29"/>
    <mergeCell ref="I27:I29"/>
    <mergeCell ref="A30:B32"/>
    <mergeCell ref="C30:D32"/>
    <mergeCell ref="E30:F32"/>
    <mergeCell ref="G30:G32"/>
    <mergeCell ref="H30:H32"/>
    <mergeCell ref="I17:I20"/>
    <mergeCell ref="A21:B23"/>
    <mergeCell ref="C21:D23"/>
    <mergeCell ref="E21:F23"/>
    <mergeCell ref="G21:G23"/>
    <mergeCell ref="H21:H23"/>
    <mergeCell ref="I21:I23"/>
    <mergeCell ref="H17:H20"/>
    <mergeCell ref="A50:B50"/>
    <mergeCell ref="A17:B20"/>
    <mergeCell ref="C17:D20"/>
    <mergeCell ref="E17:F20"/>
    <mergeCell ref="G17:G20"/>
    <mergeCell ref="A24:B26"/>
    <mergeCell ref="C24:D26"/>
    <mergeCell ref="E24:F26"/>
    <mergeCell ref="G24:G26"/>
    <mergeCell ref="I7:I8"/>
    <mergeCell ref="I9:I10"/>
    <mergeCell ref="I11:I12"/>
    <mergeCell ref="I13:I14"/>
    <mergeCell ref="A7:H8"/>
    <mergeCell ref="A9:H10"/>
    <mergeCell ref="A11:H12"/>
    <mergeCell ref="A13:H14"/>
    <mergeCell ref="A5:I6"/>
    <mergeCell ref="A1:B1"/>
    <mergeCell ref="C1:G1"/>
    <mergeCell ref="A2:B2"/>
    <mergeCell ref="C2:G2"/>
    <mergeCell ref="A3:I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J127"/>
  <sheetViews>
    <sheetView topLeftCell="A96" workbookViewId="0">
      <selection activeCell="N123" sqref="N123"/>
    </sheetView>
  </sheetViews>
  <sheetFormatPr defaultRowHeight="15" x14ac:dyDescent="0.25"/>
  <cols>
    <col min="1" max="1" width="7.28515625" bestFit="1" customWidth="1"/>
    <col min="2" max="2" width="28.7109375" bestFit="1" customWidth="1"/>
    <col min="3" max="3" width="10.5703125" bestFit="1" customWidth="1"/>
    <col min="4" max="4" width="6.7109375" bestFit="1" customWidth="1"/>
    <col min="5" max="5" width="18" bestFit="1" customWidth="1"/>
    <col min="6" max="6" width="24.28515625" bestFit="1" customWidth="1"/>
    <col min="7" max="7" width="11.7109375" bestFit="1" customWidth="1"/>
    <col min="8" max="8" width="33.42578125" bestFit="1" customWidth="1"/>
    <col min="9" max="9" width="14.7109375" bestFit="1" customWidth="1"/>
    <col min="10" max="10" width="7" bestFit="1" customWidth="1"/>
  </cols>
  <sheetData>
    <row r="1" spans="1:10" ht="15.75" thickBot="1" x14ac:dyDescent="0.3">
      <c r="A1" s="29" t="s">
        <v>154</v>
      </c>
      <c r="B1" s="30" t="s">
        <v>155</v>
      </c>
      <c r="C1" s="30" t="s">
        <v>156</v>
      </c>
      <c r="D1" s="30" t="s">
        <v>157</v>
      </c>
      <c r="E1" s="30" t="s">
        <v>158</v>
      </c>
      <c r="F1" s="30" t="s">
        <v>130</v>
      </c>
      <c r="G1" s="30" t="s">
        <v>5</v>
      </c>
      <c r="H1" s="30" t="s">
        <v>159</v>
      </c>
      <c r="I1" s="30" t="s">
        <v>160</v>
      </c>
      <c r="J1" s="31" t="s">
        <v>161</v>
      </c>
    </row>
    <row r="2" spans="1:10" x14ac:dyDescent="0.25">
      <c r="A2" s="39">
        <v>890120</v>
      </c>
      <c r="B2" s="40" t="s">
        <v>162</v>
      </c>
      <c r="C2" s="40" t="s">
        <v>163</v>
      </c>
      <c r="D2" s="40">
        <v>3922</v>
      </c>
      <c r="E2" s="40" t="s">
        <v>164</v>
      </c>
      <c r="F2" s="40" t="s">
        <v>165</v>
      </c>
      <c r="G2" s="40" t="s">
        <v>166</v>
      </c>
      <c r="H2" s="41" t="s">
        <v>167</v>
      </c>
      <c r="I2" s="40">
        <v>613076</v>
      </c>
      <c r="J2" s="42"/>
    </row>
    <row r="3" spans="1:10" x14ac:dyDescent="0.25">
      <c r="A3" s="43">
        <v>890121</v>
      </c>
      <c r="B3" s="11" t="s">
        <v>168</v>
      </c>
      <c r="C3" s="11" t="s">
        <v>169</v>
      </c>
      <c r="D3" s="11">
        <v>3922</v>
      </c>
      <c r="E3" s="11" t="s">
        <v>164</v>
      </c>
      <c r="F3" s="11" t="s">
        <v>170</v>
      </c>
      <c r="G3" s="11" t="s">
        <v>166</v>
      </c>
      <c r="H3" s="36" t="s">
        <v>171</v>
      </c>
      <c r="I3" s="11" t="s">
        <v>455</v>
      </c>
      <c r="J3" s="44"/>
    </row>
    <row r="4" spans="1:10" x14ac:dyDescent="0.25">
      <c r="A4" s="43">
        <v>890122</v>
      </c>
      <c r="B4" s="11" t="s">
        <v>172</v>
      </c>
      <c r="C4" s="11" t="s">
        <v>173</v>
      </c>
      <c r="D4" s="11">
        <v>3922</v>
      </c>
      <c r="E4" s="11" t="s">
        <v>164</v>
      </c>
      <c r="F4" s="11" t="s">
        <v>174</v>
      </c>
      <c r="G4" s="11" t="s">
        <v>166</v>
      </c>
      <c r="H4" s="36" t="s">
        <v>175</v>
      </c>
      <c r="I4" s="11">
        <v>613644</v>
      </c>
      <c r="J4" s="44"/>
    </row>
    <row r="5" spans="1:10" x14ac:dyDescent="0.25">
      <c r="A5" s="43">
        <v>890123</v>
      </c>
      <c r="B5" s="11" t="s">
        <v>176</v>
      </c>
      <c r="C5" s="11" t="s">
        <v>169</v>
      </c>
      <c r="D5" s="11">
        <v>3919</v>
      </c>
      <c r="E5" s="11" t="s">
        <v>177</v>
      </c>
      <c r="F5" s="11" t="s">
        <v>453</v>
      </c>
      <c r="G5" s="11" t="s">
        <v>166</v>
      </c>
      <c r="H5" s="36" t="s">
        <v>178</v>
      </c>
      <c r="I5" s="11">
        <v>381792</v>
      </c>
      <c r="J5" s="44"/>
    </row>
    <row r="6" spans="1:10" x14ac:dyDescent="0.25">
      <c r="A6" s="43">
        <v>890220</v>
      </c>
      <c r="B6" s="11" t="s">
        <v>179</v>
      </c>
      <c r="C6" s="11" t="s">
        <v>169</v>
      </c>
      <c r="D6" s="11">
        <v>3920</v>
      </c>
      <c r="E6" s="11" t="s">
        <v>180</v>
      </c>
      <c r="F6" s="11" t="s">
        <v>181</v>
      </c>
      <c r="G6" s="11" t="s">
        <v>166</v>
      </c>
      <c r="H6" s="36" t="s">
        <v>182</v>
      </c>
      <c r="I6" s="11">
        <v>641870</v>
      </c>
      <c r="J6" s="44"/>
    </row>
    <row r="7" spans="1:10" x14ac:dyDescent="0.25">
      <c r="A7" s="43">
        <v>890221</v>
      </c>
      <c r="B7" s="11" t="s">
        <v>183</v>
      </c>
      <c r="C7" s="11" t="s">
        <v>169</v>
      </c>
      <c r="D7" s="11">
        <v>3920</v>
      </c>
      <c r="E7" s="11" t="s">
        <v>180</v>
      </c>
      <c r="F7" s="11" t="s">
        <v>184</v>
      </c>
      <c r="G7" s="11" t="s">
        <v>166</v>
      </c>
      <c r="H7" s="36" t="s">
        <v>185</v>
      </c>
      <c r="I7" s="11">
        <v>641865</v>
      </c>
      <c r="J7" s="44"/>
    </row>
    <row r="8" spans="1:10" x14ac:dyDescent="0.25">
      <c r="A8" s="43">
        <v>890222</v>
      </c>
      <c r="B8" s="11" t="s">
        <v>186</v>
      </c>
      <c r="C8" s="11" t="s">
        <v>169</v>
      </c>
      <c r="D8" s="11">
        <v>3920</v>
      </c>
      <c r="E8" s="11" t="s">
        <v>180</v>
      </c>
      <c r="F8" s="11" t="s">
        <v>187</v>
      </c>
      <c r="G8" s="11" t="s">
        <v>166</v>
      </c>
      <c r="H8" s="36" t="s">
        <v>188</v>
      </c>
      <c r="I8" s="11">
        <v>642259</v>
      </c>
      <c r="J8" s="44"/>
    </row>
    <row r="9" spans="1:10" x14ac:dyDescent="0.25">
      <c r="A9" s="43">
        <v>890223</v>
      </c>
      <c r="B9" s="11" t="s">
        <v>189</v>
      </c>
      <c r="C9" s="11" t="s">
        <v>169</v>
      </c>
      <c r="D9" s="11">
        <v>3920</v>
      </c>
      <c r="E9" s="11" t="s">
        <v>180</v>
      </c>
      <c r="F9" s="11" t="s">
        <v>190</v>
      </c>
      <c r="G9" s="11" t="s">
        <v>166</v>
      </c>
      <c r="H9" s="36" t="s">
        <v>191</v>
      </c>
      <c r="I9" s="11">
        <v>642274</v>
      </c>
      <c r="J9" s="44"/>
    </row>
    <row r="10" spans="1:10" x14ac:dyDescent="0.25">
      <c r="A10" s="43">
        <v>890320</v>
      </c>
      <c r="B10" s="11" t="s">
        <v>192</v>
      </c>
      <c r="C10" s="11" t="s">
        <v>173</v>
      </c>
      <c r="D10" s="11">
        <v>3921</v>
      </c>
      <c r="E10" s="11" t="s">
        <v>193</v>
      </c>
      <c r="F10" s="11" t="s">
        <v>194</v>
      </c>
      <c r="G10" s="11" t="s">
        <v>166</v>
      </c>
      <c r="H10" s="36" t="s">
        <v>195</v>
      </c>
      <c r="I10" s="11">
        <v>661030</v>
      </c>
      <c r="J10" s="44"/>
    </row>
    <row r="11" spans="1:10" x14ac:dyDescent="0.25">
      <c r="A11" s="43">
        <v>890321</v>
      </c>
      <c r="B11" s="11" t="s">
        <v>196</v>
      </c>
      <c r="C11" s="11" t="s">
        <v>163</v>
      </c>
      <c r="D11" s="11">
        <v>3921</v>
      </c>
      <c r="E11" s="11" t="s">
        <v>193</v>
      </c>
      <c r="F11" s="11" t="s">
        <v>197</v>
      </c>
      <c r="G11" s="11" t="s">
        <v>166</v>
      </c>
      <c r="H11" s="36" t="s">
        <v>198</v>
      </c>
      <c r="I11" s="11">
        <v>661154</v>
      </c>
      <c r="J11" s="44"/>
    </row>
    <row r="12" spans="1:10" ht="15.75" thickBot="1" x14ac:dyDescent="0.3">
      <c r="A12" s="45">
        <v>890322</v>
      </c>
      <c r="B12" s="46" t="s">
        <v>199</v>
      </c>
      <c r="C12" s="46" t="s">
        <v>169</v>
      </c>
      <c r="D12" s="46">
        <v>3923</v>
      </c>
      <c r="E12" s="46" t="s">
        <v>200</v>
      </c>
      <c r="F12" s="46" t="s">
        <v>201</v>
      </c>
      <c r="G12" s="46" t="s">
        <v>166</v>
      </c>
      <c r="H12" s="47" t="s">
        <v>202</v>
      </c>
      <c r="I12" s="46">
        <v>665322</v>
      </c>
      <c r="J12" s="48"/>
    </row>
    <row r="13" spans="1:10" x14ac:dyDescent="0.25">
      <c r="A13" s="51">
        <v>890520</v>
      </c>
      <c r="B13" s="37" t="s">
        <v>203</v>
      </c>
      <c r="C13" s="37" t="s">
        <v>163</v>
      </c>
      <c r="D13" s="37">
        <v>3940</v>
      </c>
      <c r="E13" s="37" t="s">
        <v>204</v>
      </c>
      <c r="F13" s="37" t="s">
        <v>205</v>
      </c>
      <c r="G13" s="37" t="s">
        <v>206</v>
      </c>
      <c r="H13" s="38" t="s">
        <v>207</v>
      </c>
      <c r="I13" s="37">
        <v>366685</v>
      </c>
      <c r="J13" s="52"/>
    </row>
    <row r="14" spans="1:10" x14ac:dyDescent="0.25">
      <c r="A14" s="43">
        <v>890521</v>
      </c>
      <c r="B14" s="11" t="s">
        <v>208</v>
      </c>
      <c r="C14" s="11" t="s">
        <v>173</v>
      </c>
      <c r="D14" s="11">
        <v>3940</v>
      </c>
      <c r="E14" s="11" t="s">
        <v>204</v>
      </c>
      <c r="F14" s="11" t="s">
        <v>209</v>
      </c>
      <c r="G14" s="11" t="s">
        <v>206</v>
      </c>
      <c r="H14" s="36" t="s">
        <v>210</v>
      </c>
      <c r="I14" s="11">
        <v>366635</v>
      </c>
      <c r="J14" s="44"/>
    </row>
    <row r="15" spans="1:10" x14ac:dyDescent="0.25">
      <c r="A15" s="51">
        <v>890522</v>
      </c>
      <c r="B15" s="11" t="s">
        <v>485</v>
      </c>
      <c r="C15" s="11" t="s">
        <v>429</v>
      </c>
      <c r="D15" s="11">
        <v>3932</v>
      </c>
      <c r="E15" s="11" t="s">
        <v>212</v>
      </c>
      <c r="F15" s="11" t="s">
        <v>507</v>
      </c>
      <c r="G15" s="11" t="s">
        <v>206</v>
      </c>
      <c r="H15" s="36" t="s">
        <v>506</v>
      </c>
      <c r="I15" s="11">
        <v>367325</v>
      </c>
      <c r="J15" s="44"/>
    </row>
    <row r="16" spans="1:10" x14ac:dyDescent="0.25">
      <c r="A16" s="43">
        <v>890621</v>
      </c>
      <c r="B16" s="11" t="s">
        <v>214</v>
      </c>
      <c r="C16" s="11" t="s">
        <v>163</v>
      </c>
      <c r="D16" s="11">
        <v>3900</v>
      </c>
      <c r="E16" s="11" t="s">
        <v>213</v>
      </c>
      <c r="F16" s="11" t="s">
        <v>215</v>
      </c>
      <c r="G16" s="11" t="s">
        <v>206</v>
      </c>
      <c r="H16" s="36" t="s">
        <v>216</v>
      </c>
      <c r="I16" s="11">
        <v>366751</v>
      </c>
      <c r="J16" s="44"/>
    </row>
    <row r="17" spans="1:10" x14ac:dyDescent="0.25">
      <c r="A17" s="43">
        <v>890622</v>
      </c>
      <c r="B17" s="11" t="s">
        <v>217</v>
      </c>
      <c r="C17" s="11" t="s">
        <v>163</v>
      </c>
      <c r="D17" s="11">
        <v>3905</v>
      </c>
      <c r="E17" s="11" t="s">
        <v>484</v>
      </c>
      <c r="F17" s="11" t="s">
        <v>218</v>
      </c>
      <c r="G17" s="11" t="s">
        <v>206</v>
      </c>
      <c r="H17" s="36" t="s">
        <v>219</v>
      </c>
      <c r="I17" s="11">
        <v>366901</v>
      </c>
      <c r="J17" s="44"/>
    </row>
    <row r="18" spans="1:10" x14ac:dyDescent="0.25">
      <c r="A18" s="43">
        <v>890623</v>
      </c>
      <c r="B18" s="11" t="s">
        <v>471</v>
      </c>
      <c r="C18" s="11" t="s">
        <v>169</v>
      </c>
      <c r="D18" s="11">
        <v>3900</v>
      </c>
      <c r="E18" s="11" t="s">
        <v>213</v>
      </c>
      <c r="F18" s="11" t="s">
        <v>472</v>
      </c>
      <c r="G18" s="11" t="s">
        <v>206</v>
      </c>
      <c r="H18" s="36" t="s">
        <v>473</v>
      </c>
      <c r="I18" s="11">
        <v>366708</v>
      </c>
      <c r="J18" s="44"/>
    </row>
    <row r="19" spans="1:10" x14ac:dyDescent="0.25">
      <c r="A19" s="43">
        <v>890624</v>
      </c>
      <c r="B19" s="11" t="s">
        <v>220</v>
      </c>
      <c r="C19" s="11" t="s">
        <v>163</v>
      </c>
      <c r="D19" s="11">
        <v>3900</v>
      </c>
      <c r="E19" s="11" t="s">
        <v>213</v>
      </c>
      <c r="F19" s="11" t="s">
        <v>221</v>
      </c>
      <c r="G19" s="11" t="s">
        <v>206</v>
      </c>
      <c r="H19" s="36" t="s">
        <v>222</v>
      </c>
      <c r="I19" s="11">
        <v>366930</v>
      </c>
      <c r="J19" s="44"/>
    </row>
    <row r="20" spans="1:10" x14ac:dyDescent="0.25">
      <c r="A20" s="43">
        <v>890626</v>
      </c>
      <c r="B20" s="11" t="s">
        <v>223</v>
      </c>
      <c r="C20" s="11" t="s">
        <v>173</v>
      </c>
      <c r="D20" s="11">
        <v>3900</v>
      </c>
      <c r="E20" s="11" t="s">
        <v>213</v>
      </c>
      <c r="F20" s="11" t="s">
        <v>224</v>
      </c>
      <c r="G20" s="11" t="s">
        <v>206</v>
      </c>
      <c r="H20" s="36" t="s">
        <v>225</v>
      </c>
      <c r="I20" s="11">
        <v>366770</v>
      </c>
      <c r="J20" s="44"/>
    </row>
    <row r="21" spans="1:10" x14ac:dyDescent="0.25">
      <c r="A21" s="43">
        <v>890627</v>
      </c>
      <c r="B21" s="11" t="s">
        <v>327</v>
      </c>
      <c r="C21" s="11" t="s">
        <v>173</v>
      </c>
      <c r="D21" s="11">
        <v>3900</v>
      </c>
      <c r="E21" s="11" t="s">
        <v>213</v>
      </c>
      <c r="F21" s="11" t="s">
        <v>461</v>
      </c>
      <c r="G21" s="11" t="s">
        <v>206</v>
      </c>
      <c r="H21" s="54" t="s">
        <v>465</v>
      </c>
      <c r="I21" s="11">
        <v>366720</v>
      </c>
      <c r="J21" s="44"/>
    </row>
    <row r="22" spans="1:10" x14ac:dyDescent="0.25">
      <c r="A22" s="43">
        <v>890628</v>
      </c>
      <c r="B22" s="11" t="s">
        <v>462</v>
      </c>
      <c r="C22" s="11" t="s">
        <v>173</v>
      </c>
      <c r="D22" s="11">
        <v>3900</v>
      </c>
      <c r="E22" s="11" t="s">
        <v>213</v>
      </c>
      <c r="F22" s="11" t="s">
        <v>464</v>
      </c>
      <c r="G22" s="11" t="s">
        <v>206</v>
      </c>
      <c r="H22" s="54" t="s">
        <v>463</v>
      </c>
      <c r="I22" s="11">
        <v>366880</v>
      </c>
      <c r="J22" s="44"/>
    </row>
    <row r="23" spans="1:10" x14ac:dyDescent="0.25">
      <c r="A23" s="43">
        <v>890629</v>
      </c>
      <c r="B23" s="11" t="s">
        <v>226</v>
      </c>
      <c r="C23" s="11" t="s">
        <v>169</v>
      </c>
      <c r="D23" s="11">
        <v>3905</v>
      </c>
      <c r="E23" s="11" t="s">
        <v>468</v>
      </c>
      <c r="F23" s="11" t="s">
        <v>227</v>
      </c>
      <c r="G23" s="11" t="s">
        <v>206</v>
      </c>
      <c r="H23" s="36" t="s">
        <v>228</v>
      </c>
      <c r="I23" s="11">
        <v>366820</v>
      </c>
      <c r="J23" s="44"/>
    </row>
    <row r="24" spans="1:10" x14ac:dyDescent="0.25">
      <c r="A24" s="43">
        <v>890630</v>
      </c>
      <c r="B24" s="11" t="s">
        <v>229</v>
      </c>
      <c r="C24" s="11" t="s">
        <v>169</v>
      </c>
      <c r="D24" s="11">
        <v>3905</v>
      </c>
      <c r="E24" s="11" t="s">
        <v>468</v>
      </c>
      <c r="F24" s="11" t="s">
        <v>230</v>
      </c>
      <c r="G24" s="11" t="s">
        <v>206</v>
      </c>
      <c r="H24" s="36" t="s">
        <v>231</v>
      </c>
      <c r="I24" s="11">
        <v>366730</v>
      </c>
      <c r="J24" s="44"/>
    </row>
    <row r="25" spans="1:10" x14ac:dyDescent="0.25">
      <c r="A25" s="43">
        <v>890631</v>
      </c>
      <c r="B25" s="11" t="s">
        <v>232</v>
      </c>
      <c r="C25" s="11" t="s">
        <v>169</v>
      </c>
      <c r="D25" s="11">
        <v>3900</v>
      </c>
      <c r="E25" s="11" t="s">
        <v>213</v>
      </c>
      <c r="F25" s="11" t="s">
        <v>233</v>
      </c>
      <c r="G25" s="11" t="s">
        <v>206</v>
      </c>
      <c r="H25" s="36" t="s">
        <v>234</v>
      </c>
      <c r="I25" s="11">
        <v>366850</v>
      </c>
      <c r="J25" s="44"/>
    </row>
    <row r="26" spans="1:10" x14ac:dyDescent="0.25">
      <c r="A26" s="43">
        <v>890632</v>
      </c>
      <c r="B26" s="11" t="s">
        <v>235</v>
      </c>
      <c r="C26" s="11" t="s">
        <v>169</v>
      </c>
      <c r="D26" s="11">
        <v>3900</v>
      </c>
      <c r="E26" s="11" t="s">
        <v>213</v>
      </c>
      <c r="F26" s="11" t="s">
        <v>236</v>
      </c>
      <c r="G26" s="11" t="s">
        <v>206</v>
      </c>
      <c r="H26" s="36" t="s">
        <v>237</v>
      </c>
      <c r="I26" s="11">
        <v>366780</v>
      </c>
      <c r="J26" s="44"/>
    </row>
    <row r="27" spans="1:10" x14ac:dyDescent="0.25">
      <c r="A27" s="43">
        <v>890633</v>
      </c>
      <c r="B27" s="11" t="s">
        <v>238</v>
      </c>
      <c r="C27" s="11" t="s">
        <v>169</v>
      </c>
      <c r="D27" s="11">
        <v>3900</v>
      </c>
      <c r="E27" s="11" t="s">
        <v>213</v>
      </c>
      <c r="F27" s="11" t="s">
        <v>239</v>
      </c>
      <c r="G27" s="11" t="s">
        <v>206</v>
      </c>
      <c r="H27" s="36" t="s">
        <v>240</v>
      </c>
      <c r="I27" s="11">
        <v>366870</v>
      </c>
      <c r="J27" s="44"/>
    </row>
    <row r="28" spans="1:10" x14ac:dyDescent="0.25">
      <c r="A28" s="43">
        <v>890635</v>
      </c>
      <c r="B28" s="11" t="s">
        <v>241</v>
      </c>
      <c r="C28" s="11" t="s">
        <v>169</v>
      </c>
      <c r="D28" s="11">
        <v>3905</v>
      </c>
      <c r="E28" s="11" t="s">
        <v>468</v>
      </c>
      <c r="F28" s="11" t="s">
        <v>242</v>
      </c>
      <c r="G28" s="11" t="s">
        <v>206</v>
      </c>
      <c r="H28" s="36" t="s">
        <v>243</v>
      </c>
      <c r="I28" s="11">
        <v>366868</v>
      </c>
      <c r="J28" s="44"/>
    </row>
    <row r="29" spans="1:10" x14ac:dyDescent="0.25">
      <c r="A29" s="43">
        <v>890636</v>
      </c>
      <c r="B29" s="11" t="s">
        <v>176</v>
      </c>
      <c r="C29" s="11" t="s">
        <v>169</v>
      </c>
      <c r="D29" s="11">
        <v>3900</v>
      </c>
      <c r="E29" s="11" t="s">
        <v>213</v>
      </c>
      <c r="F29" s="11" t="s">
        <v>244</v>
      </c>
      <c r="G29" s="11" t="s">
        <v>206</v>
      </c>
      <c r="H29" s="36" t="s">
        <v>245</v>
      </c>
      <c r="I29" s="11">
        <v>366700</v>
      </c>
      <c r="J29" s="44"/>
    </row>
    <row r="30" spans="1:10" x14ac:dyDescent="0.25">
      <c r="A30" s="43">
        <v>890637</v>
      </c>
      <c r="B30" s="11" t="s">
        <v>246</v>
      </c>
      <c r="C30" s="11" t="s">
        <v>169</v>
      </c>
      <c r="D30" s="11">
        <v>3900</v>
      </c>
      <c r="E30" s="11" t="s">
        <v>213</v>
      </c>
      <c r="F30" s="11" t="s">
        <v>247</v>
      </c>
      <c r="G30" s="11" t="s">
        <v>206</v>
      </c>
      <c r="H30" s="36" t="s">
        <v>248</v>
      </c>
      <c r="I30" s="11">
        <v>366760</v>
      </c>
      <c r="J30" s="44"/>
    </row>
    <row r="31" spans="1:10" x14ac:dyDescent="0.25">
      <c r="A31" s="43">
        <v>890638</v>
      </c>
      <c r="B31" s="11" t="s">
        <v>249</v>
      </c>
      <c r="C31" s="11" t="s">
        <v>169</v>
      </c>
      <c r="D31" s="11">
        <v>3905</v>
      </c>
      <c r="E31" s="11" t="s">
        <v>468</v>
      </c>
      <c r="F31" s="11" t="s">
        <v>250</v>
      </c>
      <c r="G31" s="11" t="s">
        <v>206</v>
      </c>
      <c r="H31" s="36" t="s">
        <v>251</v>
      </c>
      <c r="I31" s="11">
        <v>366830</v>
      </c>
      <c r="J31" s="44"/>
    </row>
    <row r="32" spans="1:10" x14ac:dyDescent="0.25">
      <c r="A32" s="43">
        <v>890639</v>
      </c>
      <c r="B32" s="11" t="s">
        <v>252</v>
      </c>
      <c r="C32" s="11" t="s">
        <v>169</v>
      </c>
      <c r="D32" s="11">
        <v>3905</v>
      </c>
      <c r="E32" s="11" t="s">
        <v>468</v>
      </c>
      <c r="F32" s="11" t="s">
        <v>253</v>
      </c>
      <c r="G32" s="11" t="s">
        <v>206</v>
      </c>
      <c r="H32" s="36" t="s">
        <v>254</v>
      </c>
      <c r="I32" s="11">
        <v>366890</v>
      </c>
      <c r="J32" s="44"/>
    </row>
    <row r="33" spans="1:10" x14ac:dyDescent="0.25">
      <c r="A33" s="43">
        <v>890640</v>
      </c>
      <c r="B33" s="11" t="s">
        <v>255</v>
      </c>
      <c r="C33" s="11" t="s">
        <v>169</v>
      </c>
      <c r="D33" s="11">
        <v>3905</v>
      </c>
      <c r="E33" s="11" t="s">
        <v>468</v>
      </c>
      <c r="F33" s="11" t="s">
        <v>256</v>
      </c>
      <c r="G33" s="11" t="s">
        <v>206</v>
      </c>
      <c r="H33" s="36" t="s">
        <v>257</v>
      </c>
      <c r="I33" s="11">
        <v>366991</v>
      </c>
      <c r="J33" s="44"/>
    </row>
    <row r="34" spans="1:10" x14ac:dyDescent="0.25">
      <c r="A34" s="43">
        <v>890641</v>
      </c>
      <c r="B34" s="11" t="s">
        <v>485</v>
      </c>
      <c r="C34" s="11" t="s">
        <v>429</v>
      </c>
      <c r="D34" s="11">
        <v>3900</v>
      </c>
      <c r="E34" s="11" t="s">
        <v>258</v>
      </c>
      <c r="F34" s="11" t="s">
        <v>433</v>
      </c>
      <c r="G34" s="11" t="s">
        <v>206</v>
      </c>
      <c r="H34" s="36" t="s">
        <v>506</v>
      </c>
      <c r="I34" s="11">
        <v>367325</v>
      </c>
      <c r="J34" s="44"/>
    </row>
    <row r="35" spans="1:10" x14ac:dyDescent="0.25">
      <c r="A35" s="43">
        <v>890642</v>
      </c>
      <c r="B35" s="11" t="s">
        <v>485</v>
      </c>
      <c r="C35" s="11" t="s">
        <v>429</v>
      </c>
      <c r="D35" s="11">
        <v>3900</v>
      </c>
      <c r="E35" s="11" t="s">
        <v>259</v>
      </c>
      <c r="F35" s="11" t="s">
        <v>470</v>
      </c>
      <c r="G35" s="11" t="s">
        <v>206</v>
      </c>
      <c r="H35" s="36" t="s">
        <v>506</v>
      </c>
      <c r="I35" s="11">
        <v>367325</v>
      </c>
      <c r="J35" s="44"/>
    </row>
    <row r="36" spans="1:10" x14ac:dyDescent="0.25">
      <c r="A36" s="43">
        <v>890643</v>
      </c>
      <c r="B36" s="11" t="s">
        <v>467</v>
      </c>
      <c r="C36" s="11" t="s">
        <v>169</v>
      </c>
      <c r="D36" s="11">
        <v>3905</v>
      </c>
      <c r="E36" s="11" t="s">
        <v>468</v>
      </c>
      <c r="F36" s="11" t="s">
        <v>469</v>
      </c>
      <c r="G36" s="11" t="s">
        <v>206</v>
      </c>
      <c r="H36" s="36" t="s">
        <v>466</v>
      </c>
      <c r="I36" s="11">
        <v>366480</v>
      </c>
      <c r="J36" s="44"/>
    </row>
    <row r="37" spans="1:10" x14ac:dyDescent="0.25">
      <c r="A37" s="43">
        <v>890643</v>
      </c>
      <c r="B37" s="11" t="s">
        <v>211</v>
      </c>
      <c r="C37" s="11" t="s">
        <v>261</v>
      </c>
      <c r="D37" s="11">
        <v>3900</v>
      </c>
      <c r="E37" s="11" t="s">
        <v>213</v>
      </c>
      <c r="F37" s="11"/>
      <c r="G37" s="11" t="s">
        <v>206</v>
      </c>
      <c r="H37" s="36"/>
      <c r="I37" s="11"/>
      <c r="J37" s="44"/>
    </row>
    <row r="38" spans="1:10" ht="15.75" thickBot="1" x14ac:dyDescent="0.3">
      <c r="A38" s="43">
        <v>890644</v>
      </c>
      <c r="B38" s="11" t="s">
        <v>211</v>
      </c>
      <c r="C38" s="11" t="s">
        <v>261</v>
      </c>
      <c r="D38" s="11">
        <v>3900</v>
      </c>
      <c r="E38" s="11" t="s">
        <v>213</v>
      </c>
      <c r="F38" s="11" t="s">
        <v>260</v>
      </c>
      <c r="G38" s="11" t="s">
        <v>206</v>
      </c>
      <c r="H38" s="11"/>
      <c r="I38" s="11"/>
      <c r="J38" s="44"/>
    </row>
    <row r="39" spans="1:10" x14ac:dyDescent="0.25">
      <c r="A39" s="39">
        <v>890720</v>
      </c>
      <c r="B39" s="40" t="s">
        <v>263</v>
      </c>
      <c r="C39" s="40" t="s">
        <v>169</v>
      </c>
      <c r="D39" s="40">
        <v>3912</v>
      </c>
      <c r="E39" s="40" t="s">
        <v>264</v>
      </c>
      <c r="F39" s="40" t="s">
        <v>265</v>
      </c>
      <c r="G39" s="40" t="s">
        <v>266</v>
      </c>
      <c r="H39" s="41" t="s">
        <v>267</v>
      </c>
      <c r="I39" s="40">
        <v>813076</v>
      </c>
      <c r="J39" s="42"/>
    </row>
    <row r="40" spans="1:10" x14ac:dyDescent="0.25">
      <c r="A40" s="43">
        <v>890721</v>
      </c>
      <c r="B40" s="11" t="s">
        <v>268</v>
      </c>
      <c r="C40" s="11" t="s">
        <v>173</v>
      </c>
      <c r="D40" s="11">
        <v>3912</v>
      </c>
      <c r="E40" s="11" t="s">
        <v>264</v>
      </c>
      <c r="F40" s="11" t="s">
        <v>269</v>
      </c>
      <c r="G40" s="11" t="s">
        <v>266</v>
      </c>
      <c r="H40" s="36" t="s">
        <v>270</v>
      </c>
      <c r="I40" s="11">
        <v>813375</v>
      </c>
      <c r="J40" s="44"/>
    </row>
    <row r="41" spans="1:10" x14ac:dyDescent="0.25">
      <c r="A41" s="43">
        <v>890726</v>
      </c>
      <c r="B41" s="11" t="s">
        <v>189</v>
      </c>
      <c r="C41" s="11" t="s">
        <v>173</v>
      </c>
      <c r="D41" s="11">
        <v>3912</v>
      </c>
      <c r="E41" s="11" t="s">
        <v>264</v>
      </c>
      <c r="F41" s="11" t="s">
        <v>444</v>
      </c>
      <c r="G41" s="11" t="s">
        <v>266</v>
      </c>
      <c r="H41" s="36" t="s">
        <v>445</v>
      </c>
      <c r="I41" s="11">
        <v>813073</v>
      </c>
      <c r="J41" s="44"/>
    </row>
    <row r="42" spans="1:10" x14ac:dyDescent="0.25">
      <c r="A42" s="43">
        <v>890722</v>
      </c>
      <c r="B42" s="11" t="s">
        <v>271</v>
      </c>
      <c r="C42" s="11" t="s">
        <v>169</v>
      </c>
      <c r="D42" s="11">
        <v>3912</v>
      </c>
      <c r="E42" s="11" t="s">
        <v>264</v>
      </c>
      <c r="F42" s="11" t="s">
        <v>272</v>
      </c>
      <c r="G42" s="11" t="s">
        <v>266</v>
      </c>
      <c r="H42" s="36" t="s">
        <v>273</v>
      </c>
      <c r="I42" s="11">
        <v>813530</v>
      </c>
      <c r="J42" s="44"/>
    </row>
    <row r="43" spans="1:10" x14ac:dyDescent="0.25">
      <c r="A43" s="43">
        <v>890723</v>
      </c>
      <c r="B43" s="11" t="s">
        <v>274</v>
      </c>
      <c r="C43" s="11" t="s">
        <v>169</v>
      </c>
      <c r="D43" s="11">
        <v>3912</v>
      </c>
      <c r="E43" s="11" t="s">
        <v>275</v>
      </c>
      <c r="F43" s="11" t="s">
        <v>276</v>
      </c>
      <c r="G43" s="11" t="s">
        <v>266</v>
      </c>
      <c r="H43" s="36" t="s">
        <v>277</v>
      </c>
      <c r="I43" s="11">
        <v>819418</v>
      </c>
      <c r="J43" s="44"/>
    </row>
    <row r="44" spans="1:10" x14ac:dyDescent="0.25">
      <c r="A44" s="43">
        <v>890724</v>
      </c>
      <c r="B44" s="11" t="s">
        <v>456</v>
      </c>
      <c r="C44" s="11" t="s">
        <v>169</v>
      </c>
      <c r="D44" s="11">
        <v>3912</v>
      </c>
      <c r="E44" s="11" t="s">
        <v>278</v>
      </c>
      <c r="F44" s="11" t="s">
        <v>279</v>
      </c>
      <c r="G44" s="11" t="s">
        <v>266</v>
      </c>
      <c r="H44" s="36" t="s">
        <v>280</v>
      </c>
      <c r="I44" s="11">
        <v>818518</v>
      </c>
      <c r="J44" s="44">
        <v>818592</v>
      </c>
    </row>
    <row r="45" spans="1:10" x14ac:dyDescent="0.25">
      <c r="A45" s="43">
        <v>890725</v>
      </c>
      <c r="B45" s="11" t="s">
        <v>281</v>
      </c>
      <c r="C45" s="11" t="s">
        <v>169</v>
      </c>
      <c r="D45" s="11">
        <v>3912</v>
      </c>
      <c r="E45" s="11" t="s">
        <v>282</v>
      </c>
      <c r="F45" s="11" t="s">
        <v>283</v>
      </c>
      <c r="G45" s="11" t="s">
        <v>266</v>
      </c>
      <c r="H45" s="36" t="s">
        <v>284</v>
      </c>
      <c r="I45" s="11">
        <v>818688</v>
      </c>
      <c r="J45" s="44"/>
    </row>
    <row r="46" spans="1:10" x14ac:dyDescent="0.25">
      <c r="A46" s="43">
        <v>890820</v>
      </c>
      <c r="B46" s="11" t="s">
        <v>223</v>
      </c>
      <c r="C46" s="11"/>
      <c r="D46" s="11">
        <v>3911</v>
      </c>
      <c r="E46" s="11" t="s">
        <v>285</v>
      </c>
      <c r="F46" s="11" t="s">
        <v>286</v>
      </c>
      <c r="G46" s="11" t="s">
        <v>266</v>
      </c>
      <c r="H46" s="36" t="s">
        <v>287</v>
      </c>
      <c r="I46" s="11">
        <v>864061</v>
      </c>
      <c r="J46" s="44"/>
    </row>
    <row r="47" spans="1:10" x14ac:dyDescent="0.25">
      <c r="A47" s="43">
        <v>890821</v>
      </c>
      <c r="B47" s="11" t="s">
        <v>474</v>
      </c>
      <c r="C47" s="11" t="s">
        <v>169</v>
      </c>
      <c r="D47" s="11">
        <v>3911</v>
      </c>
      <c r="E47" s="11" t="s">
        <v>285</v>
      </c>
      <c r="F47" s="11" t="s">
        <v>475</v>
      </c>
      <c r="G47" s="11" t="s">
        <v>266</v>
      </c>
      <c r="H47" s="36" t="s">
        <v>476</v>
      </c>
      <c r="I47" s="11">
        <v>862622</v>
      </c>
      <c r="J47" s="44"/>
    </row>
    <row r="48" spans="1:10" x14ac:dyDescent="0.25">
      <c r="A48" s="43">
        <v>890822</v>
      </c>
      <c r="B48" s="11" t="s">
        <v>288</v>
      </c>
      <c r="C48" s="11"/>
      <c r="D48" s="11">
        <v>3911</v>
      </c>
      <c r="E48" s="11" t="s">
        <v>285</v>
      </c>
      <c r="F48" s="11" t="s">
        <v>289</v>
      </c>
      <c r="G48" s="11" t="s">
        <v>266</v>
      </c>
      <c r="H48" s="36" t="s">
        <v>290</v>
      </c>
      <c r="I48" s="11">
        <v>864553</v>
      </c>
      <c r="J48" s="44"/>
    </row>
    <row r="49" spans="1:10" x14ac:dyDescent="0.25">
      <c r="A49" s="43">
        <v>890823</v>
      </c>
      <c r="B49" s="11" t="s">
        <v>291</v>
      </c>
      <c r="C49" s="11"/>
      <c r="D49" s="11">
        <v>3911</v>
      </c>
      <c r="E49" s="11" t="s">
        <v>285</v>
      </c>
      <c r="F49" s="11" t="s">
        <v>292</v>
      </c>
      <c r="G49" s="11" t="s">
        <v>266</v>
      </c>
      <c r="H49" s="36" t="s">
        <v>293</v>
      </c>
      <c r="I49" s="11">
        <v>864293</v>
      </c>
      <c r="J49" s="44"/>
    </row>
    <row r="50" spans="1:10" x14ac:dyDescent="0.25">
      <c r="A50" s="43">
        <v>890824</v>
      </c>
      <c r="B50" s="11" t="s">
        <v>294</v>
      </c>
      <c r="C50" s="11"/>
      <c r="D50" s="11">
        <v>3911</v>
      </c>
      <c r="E50" s="11" t="s">
        <v>285</v>
      </c>
      <c r="F50" s="11" t="s">
        <v>295</v>
      </c>
      <c r="G50" s="11" t="s">
        <v>266</v>
      </c>
      <c r="H50" s="36" t="s">
        <v>296</v>
      </c>
      <c r="I50" s="11">
        <v>865307</v>
      </c>
      <c r="J50" s="44"/>
    </row>
    <row r="51" spans="1:10" x14ac:dyDescent="0.25">
      <c r="A51" s="43">
        <v>890825</v>
      </c>
      <c r="B51" s="11" t="s">
        <v>297</v>
      </c>
      <c r="C51" s="11"/>
      <c r="D51" s="11">
        <v>3911</v>
      </c>
      <c r="E51" s="11" t="s">
        <v>285</v>
      </c>
      <c r="F51" s="11" t="s">
        <v>298</v>
      </c>
      <c r="G51" s="11" t="s">
        <v>266</v>
      </c>
      <c r="H51" s="36" t="s">
        <v>454</v>
      </c>
      <c r="I51" s="11">
        <v>866425</v>
      </c>
      <c r="J51" s="44"/>
    </row>
    <row r="52" spans="1:10" x14ac:dyDescent="0.25">
      <c r="A52" s="43">
        <v>890826</v>
      </c>
      <c r="B52" s="11" t="s">
        <v>299</v>
      </c>
      <c r="C52" s="11"/>
      <c r="D52" s="11">
        <v>3911</v>
      </c>
      <c r="E52" s="11" t="s">
        <v>285</v>
      </c>
      <c r="F52" s="11" t="s">
        <v>300</v>
      </c>
      <c r="G52" s="11" t="s">
        <v>266</v>
      </c>
      <c r="H52" s="36" t="s">
        <v>301</v>
      </c>
      <c r="I52" s="11">
        <v>866614</v>
      </c>
      <c r="J52" s="44"/>
    </row>
    <row r="53" spans="1:10" x14ac:dyDescent="0.25">
      <c r="A53" s="43">
        <v>890827</v>
      </c>
      <c r="B53" s="11" t="s">
        <v>302</v>
      </c>
      <c r="C53" s="11"/>
      <c r="D53" s="11">
        <v>3911</v>
      </c>
      <c r="E53" s="11" t="s">
        <v>285</v>
      </c>
      <c r="F53" s="11" t="s">
        <v>303</v>
      </c>
      <c r="G53" s="11" t="s">
        <v>266</v>
      </c>
      <c r="H53" s="36" t="s">
        <v>304</v>
      </c>
      <c r="I53" s="11">
        <v>382085</v>
      </c>
      <c r="J53" s="44"/>
    </row>
    <row r="54" spans="1:10" x14ac:dyDescent="0.25">
      <c r="A54" s="43">
        <v>890828</v>
      </c>
      <c r="B54" s="11" t="s">
        <v>223</v>
      </c>
      <c r="C54" s="11"/>
      <c r="D54" s="11">
        <v>3910</v>
      </c>
      <c r="E54" s="11" t="s">
        <v>305</v>
      </c>
      <c r="F54" s="11" t="s">
        <v>306</v>
      </c>
      <c r="G54" s="11" t="s">
        <v>266</v>
      </c>
      <c r="H54" s="36" t="s">
        <v>307</v>
      </c>
      <c r="I54" s="11">
        <v>841175</v>
      </c>
      <c r="J54" s="44"/>
    </row>
    <row r="55" spans="1:10" x14ac:dyDescent="0.25">
      <c r="A55" s="43">
        <v>890829</v>
      </c>
      <c r="B55" s="11" t="s">
        <v>427</v>
      </c>
      <c r="C55" s="11" t="s">
        <v>169</v>
      </c>
      <c r="D55" s="11">
        <v>3911</v>
      </c>
      <c r="E55" s="11" t="s">
        <v>308</v>
      </c>
      <c r="F55" s="11" t="s">
        <v>309</v>
      </c>
      <c r="G55" s="11" t="s">
        <v>266</v>
      </c>
      <c r="H55" s="36" t="s">
        <v>310</v>
      </c>
      <c r="I55" s="11">
        <v>869560</v>
      </c>
      <c r="J55" s="44"/>
    </row>
    <row r="56" spans="1:10" ht="15.75" thickBot="1" x14ac:dyDescent="0.3">
      <c r="A56" s="45">
        <v>890830</v>
      </c>
      <c r="B56" s="46" t="s">
        <v>428</v>
      </c>
      <c r="C56" s="46" t="s">
        <v>169</v>
      </c>
      <c r="D56" s="46">
        <v>3911</v>
      </c>
      <c r="E56" s="46" t="s">
        <v>311</v>
      </c>
      <c r="F56" s="46" t="s">
        <v>311</v>
      </c>
      <c r="G56" s="46" t="s">
        <v>266</v>
      </c>
      <c r="H56" s="47" t="s">
        <v>312</v>
      </c>
      <c r="I56" s="46">
        <v>869601</v>
      </c>
      <c r="J56" s="48"/>
    </row>
    <row r="57" spans="1:10" x14ac:dyDescent="0.25">
      <c r="A57" s="51">
        <v>890920</v>
      </c>
      <c r="B57" s="37" t="s">
        <v>313</v>
      </c>
      <c r="C57" s="37" t="s">
        <v>173</v>
      </c>
      <c r="D57" s="37">
        <v>3955</v>
      </c>
      <c r="E57" s="37" t="s">
        <v>314</v>
      </c>
      <c r="F57" s="37" t="s">
        <v>315</v>
      </c>
      <c r="G57" s="37" t="s">
        <v>316</v>
      </c>
      <c r="H57" s="38" t="s">
        <v>495</v>
      </c>
      <c r="I57" s="37" t="s">
        <v>496</v>
      </c>
      <c r="J57" s="52"/>
    </row>
    <row r="58" spans="1:10" x14ac:dyDescent="0.25">
      <c r="A58" s="49">
        <v>890921</v>
      </c>
      <c r="B58" s="11" t="s">
        <v>317</v>
      </c>
      <c r="C58" s="11" t="s">
        <v>169</v>
      </c>
      <c r="D58" s="11">
        <v>3950</v>
      </c>
      <c r="E58" s="11" t="s">
        <v>318</v>
      </c>
      <c r="F58" s="11" t="s">
        <v>319</v>
      </c>
      <c r="G58" s="11" t="s">
        <v>316</v>
      </c>
      <c r="H58" s="36" t="s">
        <v>497</v>
      </c>
      <c r="I58" s="11">
        <v>387234</v>
      </c>
      <c r="J58" s="44"/>
    </row>
    <row r="59" spans="1:10" x14ac:dyDescent="0.25">
      <c r="A59" s="49">
        <v>891026</v>
      </c>
      <c r="B59" s="11" t="s">
        <v>211</v>
      </c>
      <c r="C59" s="11" t="s">
        <v>261</v>
      </c>
      <c r="D59" s="11">
        <v>3955</v>
      </c>
      <c r="E59" s="11" t="s">
        <v>320</v>
      </c>
      <c r="F59" s="11"/>
      <c r="G59" s="11" t="s">
        <v>316</v>
      </c>
      <c r="H59" s="36" t="s">
        <v>494</v>
      </c>
      <c r="I59" s="11">
        <v>272016</v>
      </c>
      <c r="J59" s="44"/>
    </row>
    <row r="60" spans="1:10" x14ac:dyDescent="0.25">
      <c r="A60" s="43">
        <v>891031</v>
      </c>
      <c r="B60" s="11" t="s">
        <v>211</v>
      </c>
      <c r="C60" s="11" t="s">
        <v>261</v>
      </c>
      <c r="D60" s="11">
        <v>3950</v>
      </c>
      <c r="E60" s="11" t="s">
        <v>430</v>
      </c>
      <c r="F60" s="11"/>
      <c r="G60" s="11" t="s">
        <v>316</v>
      </c>
      <c r="H60" s="36" t="s">
        <v>322</v>
      </c>
      <c r="I60" s="11">
        <v>874377</v>
      </c>
      <c r="J60" s="44"/>
    </row>
    <row r="61" spans="1:10" x14ac:dyDescent="0.25">
      <c r="A61" s="43">
        <v>891033</v>
      </c>
      <c r="B61" s="11" t="s">
        <v>491</v>
      </c>
      <c r="C61" s="11" t="s">
        <v>173</v>
      </c>
      <c r="D61" s="11">
        <v>3955</v>
      </c>
      <c r="E61" s="11" t="s">
        <v>321</v>
      </c>
      <c r="F61" s="11" t="s">
        <v>492</v>
      </c>
      <c r="G61" s="11" t="s">
        <v>316</v>
      </c>
      <c r="H61" s="36" t="s">
        <v>493</v>
      </c>
      <c r="I61" s="11">
        <v>525281</v>
      </c>
      <c r="J61" s="44"/>
    </row>
    <row r="62" spans="1:10" x14ac:dyDescent="0.25">
      <c r="A62" s="43">
        <v>891020</v>
      </c>
      <c r="B62" s="11" t="s">
        <v>323</v>
      </c>
      <c r="C62" s="11" t="s">
        <v>173</v>
      </c>
      <c r="D62" s="11">
        <v>3950</v>
      </c>
      <c r="E62" s="11" t="s">
        <v>324</v>
      </c>
      <c r="F62" s="11"/>
      <c r="G62" s="11" t="s">
        <v>316</v>
      </c>
      <c r="H62" s="36" t="s">
        <v>498</v>
      </c>
      <c r="I62" s="11">
        <v>894818</v>
      </c>
      <c r="J62" s="44"/>
    </row>
    <row r="63" spans="1:10" x14ac:dyDescent="0.25">
      <c r="A63" s="43">
        <v>891021</v>
      </c>
      <c r="B63" s="11" t="s">
        <v>325</v>
      </c>
      <c r="C63" s="11" t="s">
        <v>163</v>
      </c>
      <c r="D63" s="11">
        <v>3950</v>
      </c>
      <c r="E63" s="11" t="s">
        <v>324</v>
      </c>
      <c r="F63" s="11" t="s">
        <v>326</v>
      </c>
      <c r="G63" s="11" t="s">
        <v>316</v>
      </c>
      <c r="H63" s="36" t="s">
        <v>499</v>
      </c>
      <c r="I63" s="11">
        <v>894817</v>
      </c>
      <c r="J63" s="44"/>
    </row>
    <row r="64" spans="1:10" x14ac:dyDescent="0.25">
      <c r="A64" s="43">
        <v>891022</v>
      </c>
      <c r="B64" s="11" t="s">
        <v>327</v>
      </c>
      <c r="C64" s="11" t="s">
        <v>163</v>
      </c>
      <c r="D64" s="11">
        <v>3950</v>
      </c>
      <c r="E64" s="11" t="s">
        <v>324</v>
      </c>
      <c r="F64" s="11" t="s">
        <v>328</v>
      </c>
      <c r="G64" s="11" t="s">
        <v>316</v>
      </c>
      <c r="H64" s="36" t="s">
        <v>500</v>
      </c>
      <c r="I64" s="11">
        <v>894814</v>
      </c>
      <c r="J64" s="44"/>
    </row>
    <row r="65" spans="1:10" x14ac:dyDescent="0.25">
      <c r="A65" s="43">
        <v>891023</v>
      </c>
      <c r="B65" s="11" t="s">
        <v>329</v>
      </c>
      <c r="C65" s="11" t="s">
        <v>173</v>
      </c>
      <c r="D65" s="11">
        <v>3950</v>
      </c>
      <c r="E65" s="11" t="s">
        <v>324</v>
      </c>
      <c r="F65" s="11" t="s">
        <v>330</v>
      </c>
      <c r="G65" s="11" t="s">
        <v>316</v>
      </c>
      <c r="H65" s="36" t="s">
        <v>501</v>
      </c>
      <c r="I65" s="11">
        <v>894811</v>
      </c>
      <c r="J65" s="44"/>
    </row>
    <row r="66" spans="1:10" x14ac:dyDescent="0.25">
      <c r="A66" s="43">
        <v>891026</v>
      </c>
      <c r="B66" s="11" t="s">
        <v>331</v>
      </c>
      <c r="C66" s="11" t="s">
        <v>169</v>
      </c>
      <c r="D66" s="11">
        <v>3950</v>
      </c>
      <c r="E66" s="11" t="s">
        <v>332</v>
      </c>
      <c r="F66" s="11" t="s">
        <v>333</v>
      </c>
      <c r="G66" s="11" t="s">
        <v>316</v>
      </c>
      <c r="H66" s="36" t="s">
        <v>502</v>
      </c>
      <c r="I66" s="11">
        <v>387272</v>
      </c>
      <c r="J66" s="44"/>
    </row>
    <row r="67" spans="1:10" x14ac:dyDescent="0.25">
      <c r="A67" s="43">
        <v>891027</v>
      </c>
      <c r="B67" s="11" t="s">
        <v>334</v>
      </c>
      <c r="C67" s="11" t="s">
        <v>169</v>
      </c>
      <c r="D67" s="11">
        <v>3950</v>
      </c>
      <c r="E67" s="11" t="s">
        <v>335</v>
      </c>
      <c r="F67" s="11" t="s">
        <v>336</v>
      </c>
      <c r="G67" s="11" t="s">
        <v>316</v>
      </c>
      <c r="H67" s="36" t="s">
        <v>337</v>
      </c>
      <c r="I67" s="11">
        <v>385277</v>
      </c>
      <c r="J67" s="44"/>
    </row>
    <row r="68" spans="1:10" x14ac:dyDescent="0.25">
      <c r="A68" s="43">
        <v>891120</v>
      </c>
      <c r="B68" s="11" t="s">
        <v>338</v>
      </c>
      <c r="C68" s="11" t="s">
        <v>173</v>
      </c>
      <c r="D68" s="11">
        <v>3951</v>
      </c>
      <c r="E68" s="11" t="s">
        <v>339</v>
      </c>
      <c r="F68" s="11"/>
      <c r="G68" s="11" t="s">
        <v>316</v>
      </c>
      <c r="H68" s="36" t="s">
        <v>503</v>
      </c>
      <c r="I68" s="11">
        <v>914627</v>
      </c>
      <c r="J68" s="44"/>
    </row>
    <row r="69" spans="1:10" x14ac:dyDescent="0.25">
      <c r="A69" s="43">
        <v>891121</v>
      </c>
      <c r="B69" s="11" t="s">
        <v>340</v>
      </c>
      <c r="C69" s="11" t="s">
        <v>163</v>
      </c>
      <c r="D69" s="11">
        <v>3951</v>
      </c>
      <c r="E69" s="11" t="s">
        <v>339</v>
      </c>
      <c r="F69" s="11"/>
      <c r="G69" s="11" t="s">
        <v>316</v>
      </c>
      <c r="H69" s="36" t="s">
        <v>504</v>
      </c>
      <c r="I69" s="11">
        <v>914644</v>
      </c>
      <c r="J69" s="44"/>
    </row>
    <row r="70" spans="1:10" ht="15.75" thickBot="1" x14ac:dyDescent="0.3">
      <c r="A70" s="43">
        <v>891420</v>
      </c>
      <c r="B70" s="11" t="s">
        <v>341</v>
      </c>
      <c r="C70" s="11" t="s">
        <v>169</v>
      </c>
      <c r="D70" s="11">
        <v>3953</v>
      </c>
      <c r="E70" s="11" t="s">
        <v>342</v>
      </c>
      <c r="F70" s="11" t="s">
        <v>343</v>
      </c>
      <c r="G70" s="11" t="s">
        <v>316</v>
      </c>
      <c r="H70" s="36" t="s">
        <v>505</v>
      </c>
      <c r="I70" s="11">
        <v>922930</v>
      </c>
      <c r="J70" s="44"/>
    </row>
    <row r="71" spans="1:10" x14ac:dyDescent="0.25">
      <c r="A71" s="39">
        <v>891220</v>
      </c>
      <c r="B71" s="40" t="s">
        <v>344</v>
      </c>
      <c r="C71" s="40" t="s">
        <v>163</v>
      </c>
      <c r="D71" s="40">
        <v>3952</v>
      </c>
      <c r="E71" s="40" t="s">
        <v>345</v>
      </c>
      <c r="F71" s="40" t="s">
        <v>346</v>
      </c>
      <c r="G71" s="40" t="s">
        <v>347</v>
      </c>
      <c r="H71" s="41" t="s">
        <v>348</v>
      </c>
      <c r="I71" s="40">
        <v>385507</v>
      </c>
      <c r="J71" s="42"/>
    </row>
    <row r="72" spans="1:10" x14ac:dyDescent="0.25">
      <c r="A72" s="43">
        <v>891221</v>
      </c>
      <c r="B72" s="11" t="s">
        <v>262</v>
      </c>
      <c r="C72" s="11" t="s">
        <v>163</v>
      </c>
      <c r="D72" s="11">
        <v>3952</v>
      </c>
      <c r="E72" s="11" t="s">
        <v>345</v>
      </c>
      <c r="F72" s="11" t="s">
        <v>349</v>
      </c>
      <c r="G72" s="11" t="s">
        <v>347</v>
      </c>
      <c r="H72" s="36" t="s">
        <v>350</v>
      </c>
      <c r="I72" s="11">
        <v>385508</v>
      </c>
      <c r="J72" s="44"/>
    </row>
    <row r="73" spans="1:10" x14ac:dyDescent="0.25">
      <c r="A73" s="43">
        <v>891222</v>
      </c>
      <c r="B73" s="11" t="s">
        <v>351</v>
      </c>
      <c r="C73" s="11" t="s">
        <v>163</v>
      </c>
      <c r="D73" s="11">
        <v>3952</v>
      </c>
      <c r="E73" s="11" t="s">
        <v>345</v>
      </c>
      <c r="F73" s="11" t="s">
        <v>352</v>
      </c>
      <c r="G73" s="11" t="s">
        <v>347</v>
      </c>
      <c r="H73" s="36" t="s">
        <v>353</v>
      </c>
      <c r="I73" s="11">
        <v>385513</v>
      </c>
      <c r="J73" s="44"/>
    </row>
    <row r="74" spans="1:10" x14ac:dyDescent="0.25">
      <c r="A74" s="43">
        <v>891223</v>
      </c>
      <c r="B74" s="11" t="s">
        <v>354</v>
      </c>
      <c r="C74" s="11" t="s">
        <v>173</v>
      </c>
      <c r="D74" s="11">
        <v>3952</v>
      </c>
      <c r="E74" s="11" t="s">
        <v>345</v>
      </c>
      <c r="F74" s="11" t="s">
        <v>355</v>
      </c>
      <c r="G74" s="11" t="s">
        <v>347</v>
      </c>
      <c r="H74" s="36" t="s">
        <v>356</v>
      </c>
      <c r="I74" s="11">
        <v>385502</v>
      </c>
      <c r="J74" s="44"/>
    </row>
    <row r="75" spans="1:10" x14ac:dyDescent="0.25">
      <c r="A75" s="43">
        <v>891224</v>
      </c>
      <c r="B75" s="11" t="s">
        <v>357</v>
      </c>
      <c r="C75" s="11" t="s">
        <v>173</v>
      </c>
      <c r="D75" s="11">
        <v>3952</v>
      </c>
      <c r="E75" s="11" t="s">
        <v>345</v>
      </c>
      <c r="F75" s="11" t="s">
        <v>358</v>
      </c>
      <c r="G75" s="11" t="s">
        <v>347</v>
      </c>
      <c r="H75" s="36" t="s">
        <v>359</v>
      </c>
      <c r="I75" s="11">
        <v>385504</v>
      </c>
      <c r="J75" s="44"/>
    </row>
    <row r="76" spans="1:10" x14ac:dyDescent="0.25">
      <c r="A76" s="43">
        <v>891225</v>
      </c>
      <c r="B76" s="11" t="s">
        <v>360</v>
      </c>
      <c r="C76" s="11" t="s">
        <v>173</v>
      </c>
      <c r="D76" s="11">
        <v>3952</v>
      </c>
      <c r="E76" s="11" t="s">
        <v>345</v>
      </c>
      <c r="F76" s="11" t="s">
        <v>361</v>
      </c>
      <c r="G76" s="11" t="s">
        <v>347</v>
      </c>
      <c r="H76" s="36" t="s">
        <v>362</v>
      </c>
      <c r="I76" s="11">
        <v>385512</v>
      </c>
      <c r="J76" s="44"/>
    </row>
    <row r="77" spans="1:10" x14ac:dyDescent="0.25">
      <c r="A77" s="43">
        <v>891226</v>
      </c>
      <c r="B77" s="11" t="s">
        <v>255</v>
      </c>
      <c r="C77" s="11" t="s">
        <v>169</v>
      </c>
      <c r="D77" s="11">
        <v>3952</v>
      </c>
      <c r="E77" s="11" t="s">
        <v>345</v>
      </c>
      <c r="F77" s="11" t="s">
        <v>363</v>
      </c>
      <c r="G77" s="11" t="s">
        <v>347</v>
      </c>
      <c r="H77" s="36" t="s">
        <v>364</v>
      </c>
      <c r="I77" s="11">
        <v>385511</v>
      </c>
      <c r="J77" s="44"/>
    </row>
    <row r="78" spans="1:10" x14ac:dyDescent="0.25">
      <c r="A78" s="43">
        <v>891227</v>
      </c>
      <c r="B78" s="11" t="s">
        <v>365</v>
      </c>
      <c r="C78" s="11" t="s">
        <v>169</v>
      </c>
      <c r="D78" s="11">
        <v>3952</v>
      </c>
      <c r="E78" s="11" t="s">
        <v>345</v>
      </c>
      <c r="F78" s="11" t="s">
        <v>486</v>
      </c>
      <c r="G78" s="11" t="s">
        <v>347</v>
      </c>
      <c r="H78" s="36" t="s">
        <v>366</v>
      </c>
      <c r="I78" s="11">
        <v>385553</v>
      </c>
      <c r="J78" s="44"/>
    </row>
    <row r="79" spans="1:10" x14ac:dyDescent="0.25">
      <c r="A79" s="43">
        <v>891229</v>
      </c>
      <c r="B79" s="11"/>
      <c r="C79" s="11"/>
      <c r="D79" s="11">
        <v>3952</v>
      </c>
      <c r="E79" s="11" t="s">
        <v>345</v>
      </c>
      <c r="F79" s="11"/>
      <c r="G79" s="11" t="s">
        <v>347</v>
      </c>
      <c r="H79" s="36"/>
      <c r="I79" s="11"/>
      <c r="J79" s="44"/>
    </row>
    <row r="80" spans="1:10" x14ac:dyDescent="0.25">
      <c r="A80" s="43">
        <v>891228</v>
      </c>
      <c r="B80" s="11" t="s">
        <v>367</v>
      </c>
      <c r="C80" s="11" t="s">
        <v>169</v>
      </c>
      <c r="D80" s="11">
        <v>3952</v>
      </c>
      <c r="E80" s="11" t="s">
        <v>368</v>
      </c>
      <c r="F80" s="11" t="s">
        <v>369</v>
      </c>
      <c r="G80" s="11" t="s">
        <v>347</v>
      </c>
      <c r="H80" s="36" t="s">
        <v>370</v>
      </c>
      <c r="I80" s="11">
        <v>387422</v>
      </c>
      <c r="J80" s="44"/>
    </row>
    <row r="81" spans="1:10" x14ac:dyDescent="0.25">
      <c r="A81" s="43">
        <v>891230</v>
      </c>
      <c r="B81" s="11" t="s">
        <v>211</v>
      </c>
      <c r="C81" s="11" t="s">
        <v>429</v>
      </c>
      <c r="D81" s="11">
        <v>3952</v>
      </c>
      <c r="E81" s="11" t="s">
        <v>371</v>
      </c>
      <c r="F81" s="11" t="s">
        <v>431</v>
      </c>
      <c r="G81" s="11" t="s">
        <v>347</v>
      </c>
      <c r="H81" s="36" t="s">
        <v>487</v>
      </c>
      <c r="I81" s="11">
        <v>387411</v>
      </c>
      <c r="J81" s="44"/>
    </row>
    <row r="82" spans="1:10" x14ac:dyDescent="0.25">
      <c r="A82" s="43">
        <v>891232</v>
      </c>
      <c r="B82" s="11" t="s">
        <v>211</v>
      </c>
      <c r="C82" s="11" t="s">
        <v>429</v>
      </c>
      <c r="D82" s="11">
        <v>3952</v>
      </c>
      <c r="E82" s="11" t="s">
        <v>371</v>
      </c>
      <c r="F82" s="11" t="s">
        <v>433</v>
      </c>
      <c r="G82" s="11" t="s">
        <v>347</v>
      </c>
      <c r="H82" s="36" t="s">
        <v>432</v>
      </c>
      <c r="I82" s="11">
        <v>949277</v>
      </c>
      <c r="J82" s="44"/>
    </row>
    <row r="83" spans="1:10" x14ac:dyDescent="0.25">
      <c r="A83" s="43">
        <v>891231</v>
      </c>
      <c r="B83" s="11" t="s">
        <v>211</v>
      </c>
      <c r="C83" s="11" t="s">
        <v>429</v>
      </c>
      <c r="D83" s="11">
        <v>3952</v>
      </c>
      <c r="E83" s="11" t="s">
        <v>372</v>
      </c>
      <c r="F83" s="11"/>
      <c r="G83" s="11" t="s">
        <v>347</v>
      </c>
      <c r="H83" s="11"/>
      <c r="I83" s="11">
        <v>949477</v>
      </c>
      <c r="J83" s="44"/>
    </row>
    <row r="84" spans="1:10" x14ac:dyDescent="0.25">
      <c r="A84" s="43">
        <v>891520</v>
      </c>
      <c r="B84" s="11" t="s">
        <v>373</v>
      </c>
      <c r="C84" s="11"/>
      <c r="D84" s="11">
        <v>3961</v>
      </c>
      <c r="E84" s="11" t="s">
        <v>374</v>
      </c>
      <c r="F84" s="11" t="s">
        <v>375</v>
      </c>
      <c r="G84" s="11" t="s">
        <v>347</v>
      </c>
      <c r="H84" s="36" t="s">
        <v>376</v>
      </c>
      <c r="I84" s="11">
        <v>954558</v>
      </c>
      <c r="J84" s="44"/>
    </row>
    <row r="85" spans="1:10" x14ac:dyDescent="0.25">
      <c r="A85" s="43">
        <v>891523</v>
      </c>
      <c r="B85" s="11" t="s">
        <v>477</v>
      </c>
      <c r="C85" s="11" t="s">
        <v>169</v>
      </c>
      <c r="D85" s="11">
        <v>3961</v>
      </c>
      <c r="E85" s="11" t="s">
        <v>374</v>
      </c>
      <c r="F85" s="11" t="s">
        <v>457</v>
      </c>
      <c r="G85" s="11" t="s">
        <v>347</v>
      </c>
      <c r="H85" s="36"/>
      <c r="I85" s="11"/>
      <c r="J85" s="44"/>
    </row>
    <row r="86" spans="1:10" x14ac:dyDescent="0.25">
      <c r="A86" s="43">
        <v>891525</v>
      </c>
      <c r="B86" s="11" t="s">
        <v>485</v>
      </c>
      <c r="C86" s="11" t="s">
        <v>169</v>
      </c>
      <c r="D86" s="11">
        <v>3961</v>
      </c>
      <c r="E86" s="11" t="s">
        <v>377</v>
      </c>
      <c r="F86" s="11" t="s">
        <v>459</v>
      </c>
      <c r="G86" s="11" t="s">
        <v>347</v>
      </c>
      <c r="H86" s="36" t="s">
        <v>434</v>
      </c>
      <c r="I86" s="11">
        <v>957677</v>
      </c>
      <c r="J86" s="44"/>
    </row>
    <row r="87" spans="1:10" x14ac:dyDescent="0.25">
      <c r="A87" s="43">
        <v>891526</v>
      </c>
      <c r="B87" s="11"/>
      <c r="C87" s="11"/>
      <c r="D87" s="11"/>
      <c r="E87" s="11"/>
      <c r="F87" s="11"/>
      <c r="G87" s="11" t="s">
        <v>347</v>
      </c>
      <c r="H87" s="36" t="s">
        <v>434</v>
      </c>
      <c r="I87" s="11"/>
      <c r="J87" s="44"/>
    </row>
    <row r="88" spans="1:10" x14ac:dyDescent="0.25">
      <c r="A88" s="43">
        <v>891527</v>
      </c>
      <c r="B88" s="11"/>
      <c r="C88" s="11"/>
      <c r="D88" s="11"/>
      <c r="E88" s="11"/>
      <c r="F88" s="11"/>
      <c r="G88" s="11" t="s">
        <v>347</v>
      </c>
      <c r="H88" s="36" t="s">
        <v>434</v>
      </c>
      <c r="I88" s="11"/>
      <c r="J88" s="44"/>
    </row>
    <row r="89" spans="1:10" x14ac:dyDescent="0.25">
      <c r="A89" s="49">
        <v>891521</v>
      </c>
      <c r="B89" s="11" t="s">
        <v>203</v>
      </c>
      <c r="C89" s="11" t="s">
        <v>169</v>
      </c>
      <c r="D89" s="11">
        <v>3961</v>
      </c>
      <c r="E89" s="11" t="s">
        <v>378</v>
      </c>
      <c r="F89" s="11"/>
      <c r="G89" s="11" t="s">
        <v>347</v>
      </c>
      <c r="H89" s="36" t="s">
        <v>379</v>
      </c>
      <c r="I89" s="11">
        <v>955089</v>
      </c>
      <c r="J89" s="44"/>
    </row>
    <row r="90" spans="1:10" x14ac:dyDescent="0.25">
      <c r="A90" s="43">
        <v>891522</v>
      </c>
      <c r="B90" s="11" t="s">
        <v>380</v>
      </c>
      <c r="C90" s="11" t="s">
        <v>169</v>
      </c>
      <c r="D90" s="11">
        <v>3961</v>
      </c>
      <c r="E90" s="11" t="s">
        <v>381</v>
      </c>
      <c r="F90" s="11" t="s">
        <v>382</v>
      </c>
      <c r="G90" s="11" t="s">
        <v>347</v>
      </c>
      <c r="H90" s="36" t="s">
        <v>383</v>
      </c>
      <c r="I90" s="11">
        <v>956850</v>
      </c>
      <c r="J90" s="44"/>
    </row>
    <row r="91" spans="1:10" x14ac:dyDescent="0.25">
      <c r="A91" s="43">
        <v>891524</v>
      </c>
      <c r="B91" s="11" t="s">
        <v>229</v>
      </c>
      <c r="C91" s="11" t="s">
        <v>169</v>
      </c>
      <c r="D91" s="11">
        <v>3961</v>
      </c>
      <c r="E91" s="11" t="s">
        <v>384</v>
      </c>
      <c r="F91" s="11" t="s">
        <v>479</v>
      </c>
      <c r="G91" s="11" t="s">
        <v>347</v>
      </c>
      <c r="H91" s="36" t="s">
        <v>478</v>
      </c>
      <c r="I91" s="11">
        <v>249603</v>
      </c>
      <c r="J91" s="44"/>
    </row>
    <row r="92" spans="1:10" x14ac:dyDescent="0.25">
      <c r="A92" s="43"/>
      <c r="B92" s="11"/>
      <c r="C92" s="11"/>
      <c r="D92" s="11">
        <v>3961</v>
      </c>
      <c r="E92" s="11"/>
      <c r="F92" s="11"/>
      <c r="G92" s="11"/>
      <c r="H92" s="11"/>
      <c r="I92" s="11"/>
      <c r="J92" s="44"/>
    </row>
    <row r="93" spans="1:10" x14ac:dyDescent="0.25">
      <c r="A93" s="43">
        <v>891620</v>
      </c>
      <c r="B93" s="11" t="s">
        <v>385</v>
      </c>
      <c r="C93" s="11"/>
      <c r="D93" s="11">
        <v>3962</v>
      </c>
      <c r="E93" s="11" t="s">
        <v>386</v>
      </c>
      <c r="F93" s="11" t="s">
        <v>387</v>
      </c>
      <c r="G93" s="11" t="s">
        <v>347</v>
      </c>
      <c r="H93" s="36" t="s">
        <v>388</v>
      </c>
      <c r="I93" s="11">
        <v>964877</v>
      </c>
      <c r="J93" s="44"/>
    </row>
    <row r="94" spans="1:10" x14ac:dyDescent="0.25">
      <c r="A94" s="43">
        <v>891621</v>
      </c>
      <c r="B94" s="11" t="s">
        <v>389</v>
      </c>
      <c r="C94" s="11" t="s">
        <v>163</v>
      </c>
      <c r="D94" s="11">
        <v>3962</v>
      </c>
      <c r="E94" s="11" t="s">
        <v>386</v>
      </c>
      <c r="F94" s="11" t="s">
        <v>390</v>
      </c>
      <c r="G94" s="11" t="s">
        <v>347</v>
      </c>
      <c r="H94" s="36" t="s">
        <v>391</v>
      </c>
      <c r="I94" s="11">
        <v>964847</v>
      </c>
      <c r="J94" s="44"/>
    </row>
    <row r="95" spans="1:10" x14ac:dyDescent="0.25">
      <c r="A95" s="43">
        <v>891625</v>
      </c>
      <c r="B95" s="11" t="s">
        <v>480</v>
      </c>
      <c r="C95" s="11" t="s">
        <v>261</v>
      </c>
      <c r="D95" s="11">
        <v>3962</v>
      </c>
      <c r="E95" s="11" t="s">
        <v>392</v>
      </c>
      <c r="F95" s="11"/>
      <c r="G95" s="11" t="s">
        <v>347</v>
      </c>
      <c r="H95" s="36"/>
      <c r="I95" s="11"/>
      <c r="J95" s="44"/>
    </row>
    <row r="96" spans="1:10" x14ac:dyDescent="0.25">
      <c r="A96" s="49">
        <v>891626</v>
      </c>
      <c r="B96" s="11" t="s">
        <v>211</v>
      </c>
      <c r="C96" s="11" t="s">
        <v>261</v>
      </c>
      <c r="D96" s="11">
        <v>3962</v>
      </c>
      <c r="E96" s="11" t="s">
        <v>392</v>
      </c>
      <c r="F96" s="11" t="s">
        <v>393</v>
      </c>
      <c r="G96" s="11" t="s">
        <v>347</v>
      </c>
      <c r="H96" s="11"/>
      <c r="I96" s="11">
        <v>965677</v>
      </c>
      <c r="J96" s="44"/>
    </row>
    <row r="97" spans="1:10" x14ac:dyDescent="0.25">
      <c r="A97" s="49">
        <v>891628</v>
      </c>
      <c r="B97" s="11" t="s">
        <v>485</v>
      </c>
      <c r="C97" s="11" t="s">
        <v>169</v>
      </c>
      <c r="D97" s="11">
        <v>3962</v>
      </c>
      <c r="E97" s="11" t="s">
        <v>394</v>
      </c>
      <c r="F97" s="11" t="s">
        <v>490</v>
      </c>
      <c r="G97" s="11" t="s">
        <v>488</v>
      </c>
      <c r="H97" s="36" t="s">
        <v>489</v>
      </c>
      <c r="I97" s="11">
        <v>387476</v>
      </c>
      <c r="J97" s="44"/>
    </row>
    <row r="98" spans="1:10" x14ac:dyDescent="0.25">
      <c r="A98" s="49">
        <v>891629</v>
      </c>
      <c r="B98" s="11"/>
      <c r="C98" s="11"/>
      <c r="D98" s="11">
        <v>3962</v>
      </c>
      <c r="E98" s="11"/>
      <c r="F98" s="11"/>
      <c r="G98" s="11"/>
      <c r="H98" s="11"/>
      <c r="I98" s="11"/>
      <c r="J98" s="44"/>
    </row>
    <row r="99" spans="1:10" x14ac:dyDescent="0.25">
      <c r="A99" s="49">
        <v>891630</v>
      </c>
      <c r="B99" s="11" t="s">
        <v>211</v>
      </c>
      <c r="C99" s="11"/>
      <c r="D99" s="11">
        <v>3962</v>
      </c>
      <c r="E99" s="11"/>
      <c r="F99" s="11"/>
      <c r="G99" s="11" t="s">
        <v>347</v>
      </c>
      <c r="H99" s="36" t="s">
        <v>443</v>
      </c>
      <c r="I99" s="11">
        <v>966477</v>
      </c>
      <c r="J99" s="44"/>
    </row>
    <row r="100" spans="1:10" x14ac:dyDescent="0.25">
      <c r="A100" s="49">
        <v>891627</v>
      </c>
      <c r="B100" s="11" t="s">
        <v>211</v>
      </c>
      <c r="C100" s="11" t="s">
        <v>429</v>
      </c>
      <c r="D100" s="11">
        <v>3962</v>
      </c>
      <c r="E100" s="11" t="s">
        <v>481</v>
      </c>
      <c r="F100" s="11"/>
      <c r="G100" s="11" t="s">
        <v>347</v>
      </c>
      <c r="H100" s="36"/>
      <c r="I100" s="11">
        <v>891627</v>
      </c>
      <c r="J100" s="44"/>
    </row>
    <row r="101" spans="1:10" x14ac:dyDescent="0.25">
      <c r="A101" s="49">
        <v>891631</v>
      </c>
      <c r="B101" s="11" t="s">
        <v>211</v>
      </c>
      <c r="C101" s="11" t="s">
        <v>429</v>
      </c>
      <c r="D101" s="11">
        <v>3962</v>
      </c>
      <c r="E101" s="11" t="s">
        <v>395</v>
      </c>
      <c r="F101" s="11"/>
      <c r="G101" s="11" t="s">
        <v>347</v>
      </c>
      <c r="H101" s="36"/>
      <c r="I101" s="11"/>
      <c r="J101" s="44"/>
    </row>
    <row r="102" spans="1:10" x14ac:dyDescent="0.25">
      <c r="A102" s="49">
        <v>891632</v>
      </c>
      <c r="B102" s="11" t="s">
        <v>482</v>
      </c>
      <c r="C102" s="11" t="s">
        <v>429</v>
      </c>
      <c r="D102" s="11">
        <v>3962</v>
      </c>
      <c r="E102" s="11" t="s">
        <v>395</v>
      </c>
      <c r="F102" s="11"/>
      <c r="G102" s="11" t="s">
        <v>347</v>
      </c>
      <c r="H102" s="36"/>
      <c r="I102" s="11"/>
      <c r="J102" s="44"/>
    </row>
    <row r="103" spans="1:10" x14ac:dyDescent="0.25">
      <c r="A103" s="49">
        <v>891633</v>
      </c>
      <c r="B103" s="11" t="s">
        <v>211</v>
      </c>
      <c r="C103" s="11" t="s">
        <v>429</v>
      </c>
      <c r="D103" s="11">
        <v>3962</v>
      </c>
      <c r="E103" s="11" t="s">
        <v>395</v>
      </c>
      <c r="F103" s="11" t="s">
        <v>396</v>
      </c>
      <c r="G103" s="11" t="s">
        <v>347</v>
      </c>
      <c r="H103" s="11"/>
      <c r="I103" s="11">
        <v>967577</v>
      </c>
      <c r="J103" s="44"/>
    </row>
    <row r="104" spans="1:10" x14ac:dyDescent="0.25">
      <c r="A104" s="49">
        <v>891634</v>
      </c>
      <c r="B104" s="11" t="s">
        <v>211</v>
      </c>
      <c r="C104" s="11" t="s">
        <v>261</v>
      </c>
      <c r="D104" s="11">
        <v>3962</v>
      </c>
      <c r="E104" s="11" t="s">
        <v>397</v>
      </c>
      <c r="F104" s="11" t="s">
        <v>398</v>
      </c>
      <c r="G104" s="11" t="s">
        <v>347</v>
      </c>
      <c r="H104" s="11"/>
      <c r="I104" s="11">
        <v>967277</v>
      </c>
      <c r="J104" s="44"/>
    </row>
    <row r="105" spans="1:10" x14ac:dyDescent="0.25">
      <c r="A105" s="49">
        <v>891635</v>
      </c>
      <c r="B105" s="11" t="s">
        <v>211</v>
      </c>
      <c r="C105" s="11" t="s">
        <v>261</v>
      </c>
      <c r="D105" s="11">
        <v>3962</v>
      </c>
      <c r="E105" s="11" t="s">
        <v>397</v>
      </c>
      <c r="F105" s="11" t="s">
        <v>399</v>
      </c>
      <c r="G105" s="11" t="s">
        <v>347</v>
      </c>
      <c r="H105" s="11"/>
      <c r="I105" s="11">
        <v>967277</v>
      </c>
      <c r="J105" s="44"/>
    </row>
    <row r="106" spans="1:10" x14ac:dyDescent="0.25">
      <c r="A106" s="49">
        <v>891636</v>
      </c>
      <c r="B106" s="11" t="s">
        <v>211</v>
      </c>
      <c r="C106" s="11" t="s">
        <v>261</v>
      </c>
      <c r="D106" s="11">
        <v>3962</v>
      </c>
      <c r="E106" s="11" t="s">
        <v>397</v>
      </c>
      <c r="F106" s="11"/>
      <c r="G106" s="11" t="s">
        <v>347</v>
      </c>
      <c r="H106" s="11"/>
      <c r="I106" s="11">
        <v>967277</v>
      </c>
      <c r="J106" s="44"/>
    </row>
    <row r="107" spans="1:10" x14ac:dyDescent="0.25">
      <c r="A107" s="49">
        <v>891637</v>
      </c>
      <c r="B107" s="11" t="s">
        <v>211</v>
      </c>
      <c r="C107" s="11" t="s">
        <v>261</v>
      </c>
      <c r="D107" s="11">
        <v>3962</v>
      </c>
      <c r="E107" s="11" t="s">
        <v>397</v>
      </c>
      <c r="F107" s="11" t="s">
        <v>435</v>
      </c>
      <c r="G107" s="11" t="s">
        <v>347</v>
      </c>
      <c r="H107" s="11"/>
      <c r="I107" s="11">
        <v>967277</v>
      </c>
      <c r="J107" s="44"/>
    </row>
    <row r="108" spans="1:10" x14ac:dyDescent="0.25">
      <c r="A108" s="49">
        <v>891622</v>
      </c>
      <c r="B108" s="11" t="s">
        <v>458</v>
      </c>
      <c r="C108" s="11" t="s">
        <v>169</v>
      </c>
      <c r="D108" s="11">
        <v>3962</v>
      </c>
      <c r="E108" s="11" t="s">
        <v>400</v>
      </c>
      <c r="F108" s="11" t="s">
        <v>459</v>
      </c>
      <c r="G108" s="11" t="s">
        <v>347</v>
      </c>
      <c r="H108" s="36" t="s">
        <v>460</v>
      </c>
      <c r="I108" s="11"/>
      <c r="J108" s="44"/>
    </row>
    <row r="109" spans="1:10" x14ac:dyDescent="0.25">
      <c r="A109" s="49">
        <v>891623</v>
      </c>
      <c r="B109" s="11" t="s">
        <v>211</v>
      </c>
      <c r="C109" s="11" t="s">
        <v>261</v>
      </c>
      <c r="D109" s="11">
        <v>3962</v>
      </c>
      <c r="E109" s="11" t="s">
        <v>400</v>
      </c>
      <c r="F109" s="11"/>
      <c r="G109" s="11" t="s">
        <v>347</v>
      </c>
      <c r="H109" s="36"/>
      <c r="I109" s="11"/>
      <c r="J109" s="44"/>
    </row>
    <row r="110" spans="1:10" x14ac:dyDescent="0.25">
      <c r="A110" s="49">
        <v>891624</v>
      </c>
      <c r="B110" s="11" t="s">
        <v>211</v>
      </c>
      <c r="C110" s="11" t="s">
        <v>261</v>
      </c>
      <c r="D110" s="11">
        <v>3962</v>
      </c>
      <c r="E110" s="11" t="s">
        <v>400</v>
      </c>
      <c r="F110" s="11"/>
      <c r="G110" s="11" t="s">
        <v>347</v>
      </c>
      <c r="H110" s="36"/>
      <c r="I110" s="11"/>
      <c r="J110" s="44"/>
    </row>
    <row r="111" spans="1:10" x14ac:dyDescent="0.25">
      <c r="A111" s="43">
        <v>891720</v>
      </c>
      <c r="B111" s="11" t="s">
        <v>401</v>
      </c>
      <c r="C111" s="11"/>
      <c r="D111" s="11">
        <v>3971</v>
      </c>
      <c r="E111" s="11" t="s">
        <v>402</v>
      </c>
      <c r="F111" s="11" t="s">
        <v>403</v>
      </c>
      <c r="G111" s="11" t="s">
        <v>347</v>
      </c>
      <c r="H111" s="36" t="s">
        <v>442</v>
      </c>
      <c r="I111" s="11"/>
      <c r="J111" s="44"/>
    </row>
    <row r="112" spans="1:10" x14ac:dyDescent="0.25">
      <c r="A112" s="49">
        <v>891721</v>
      </c>
      <c r="B112" s="11" t="s">
        <v>211</v>
      </c>
      <c r="C112" s="11" t="s">
        <v>429</v>
      </c>
      <c r="D112" s="11">
        <v>3971</v>
      </c>
      <c r="E112" s="11" t="s">
        <v>402</v>
      </c>
      <c r="F112" s="11"/>
      <c r="G112" s="11" t="s">
        <v>347</v>
      </c>
      <c r="H112" s="36" t="s">
        <v>404</v>
      </c>
      <c r="I112" s="11"/>
      <c r="J112" s="44"/>
    </row>
    <row r="113" spans="1:10" x14ac:dyDescent="0.25">
      <c r="A113" s="49"/>
      <c r="B113" s="11" t="s">
        <v>211</v>
      </c>
      <c r="C113" s="11" t="s">
        <v>429</v>
      </c>
      <c r="D113" s="11">
        <v>3971</v>
      </c>
      <c r="E113" s="11" t="s">
        <v>402</v>
      </c>
      <c r="F113" s="11"/>
      <c r="G113" s="11" t="s">
        <v>347</v>
      </c>
      <c r="H113" s="36"/>
      <c r="I113" s="11"/>
      <c r="J113" s="44"/>
    </row>
    <row r="114" spans="1:10" x14ac:dyDescent="0.25">
      <c r="A114" s="49"/>
      <c r="B114" s="11" t="s">
        <v>211</v>
      </c>
      <c r="C114" s="11" t="s">
        <v>429</v>
      </c>
      <c r="D114" s="11">
        <v>3971</v>
      </c>
      <c r="E114" s="11" t="s">
        <v>402</v>
      </c>
      <c r="F114" s="11"/>
      <c r="G114" s="11" t="s">
        <v>347</v>
      </c>
      <c r="H114" s="36"/>
      <c r="I114" s="11"/>
      <c r="J114" s="44"/>
    </row>
    <row r="115" spans="1:10" x14ac:dyDescent="0.25">
      <c r="A115" s="49"/>
      <c r="B115" s="11" t="s">
        <v>211</v>
      </c>
      <c r="C115" s="11" t="s">
        <v>261</v>
      </c>
      <c r="D115" s="11"/>
      <c r="E115" s="11" t="s">
        <v>436</v>
      </c>
      <c r="F115" s="11"/>
      <c r="G115" s="11" t="s">
        <v>347</v>
      </c>
      <c r="H115" s="36" t="s">
        <v>404</v>
      </c>
      <c r="I115" s="11">
        <v>971170</v>
      </c>
      <c r="J115" s="44"/>
    </row>
    <row r="116" spans="1:10" x14ac:dyDescent="0.25">
      <c r="A116" s="49">
        <v>891722</v>
      </c>
      <c r="B116" s="11" t="s">
        <v>211</v>
      </c>
      <c r="C116" s="11" t="s">
        <v>261</v>
      </c>
      <c r="D116" s="11"/>
      <c r="E116" s="11" t="s">
        <v>437</v>
      </c>
      <c r="F116" s="11"/>
      <c r="G116" s="11" t="s">
        <v>347</v>
      </c>
      <c r="H116" s="36" t="s">
        <v>404</v>
      </c>
      <c r="I116" s="11">
        <v>971170</v>
      </c>
      <c r="J116" s="44"/>
    </row>
    <row r="117" spans="1:10" ht="15.75" thickBot="1" x14ac:dyDescent="0.3">
      <c r="A117" s="50"/>
      <c r="B117" s="46" t="s">
        <v>211</v>
      </c>
      <c r="C117" s="46" t="s">
        <v>261</v>
      </c>
      <c r="D117" s="46"/>
      <c r="E117" s="46" t="s">
        <v>438</v>
      </c>
      <c r="F117" s="46"/>
      <c r="G117" s="46" t="s">
        <v>347</v>
      </c>
      <c r="H117" s="47" t="s">
        <v>404</v>
      </c>
      <c r="I117" s="46">
        <v>971170</v>
      </c>
      <c r="J117" s="48"/>
    </row>
    <row r="118" spans="1:10" x14ac:dyDescent="0.25">
      <c r="A118" s="51">
        <v>891820</v>
      </c>
      <c r="B118" s="37" t="s">
        <v>405</v>
      </c>
      <c r="C118" s="37" t="s">
        <v>169</v>
      </c>
      <c r="D118" s="37">
        <v>3913</v>
      </c>
      <c r="E118" s="37" t="s">
        <v>406</v>
      </c>
      <c r="F118" s="37" t="s">
        <v>407</v>
      </c>
      <c r="G118" s="37" t="s">
        <v>206</v>
      </c>
      <c r="H118" s="38" t="s">
        <v>483</v>
      </c>
      <c r="I118" s="37">
        <v>367748</v>
      </c>
      <c r="J118" s="52"/>
    </row>
    <row r="119" spans="1:10" x14ac:dyDescent="0.25">
      <c r="A119" s="43">
        <v>891821</v>
      </c>
      <c r="B119" s="11" t="s">
        <v>408</v>
      </c>
      <c r="C119" s="11" t="s">
        <v>173</v>
      </c>
      <c r="D119" s="11">
        <v>3913</v>
      </c>
      <c r="E119" s="11" t="s">
        <v>406</v>
      </c>
      <c r="F119" s="11" t="s">
        <v>409</v>
      </c>
      <c r="G119" s="11" t="s">
        <v>206</v>
      </c>
      <c r="H119" s="36" t="s">
        <v>410</v>
      </c>
      <c r="I119" s="11">
        <v>367821</v>
      </c>
      <c r="J119" s="44"/>
    </row>
    <row r="120" spans="1:10" x14ac:dyDescent="0.25">
      <c r="A120" s="43">
        <v>891822</v>
      </c>
      <c r="B120" s="11" t="s">
        <v>262</v>
      </c>
      <c r="C120" s="11" t="s">
        <v>169</v>
      </c>
      <c r="D120" s="11">
        <v>3913</v>
      </c>
      <c r="E120" s="11" t="s">
        <v>406</v>
      </c>
      <c r="F120" s="11" t="s">
        <v>411</v>
      </c>
      <c r="G120" s="11" t="s">
        <v>206</v>
      </c>
      <c r="H120" s="36" t="s">
        <v>412</v>
      </c>
      <c r="I120" s="11">
        <v>367820</v>
      </c>
      <c r="J120" s="44"/>
    </row>
    <row r="121" spans="1:10" x14ac:dyDescent="0.25">
      <c r="A121" s="43">
        <v>891823</v>
      </c>
      <c r="B121" s="11" t="s">
        <v>448</v>
      </c>
      <c r="C121" s="11" t="s">
        <v>163</v>
      </c>
      <c r="D121" s="11">
        <v>3913</v>
      </c>
      <c r="E121" s="11" t="s">
        <v>406</v>
      </c>
      <c r="F121" s="11" t="s">
        <v>446</v>
      </c>
      <c r="G121" s="11" t="s">
        <v>206</v>
      </c>
      <c r="H121" s="36" t="s">
        <v>447</v>
      </c>
      <c r="I121" s="11">
        <v>367823</v>
      </c>
      <c r="J121" s="44"/>
    </row>
    <row r="122" spans="1:10" x14ac:dyDescent="0.25">
      <c r="A122" s="49">
        <v>891824</v>
      </c>
      <c r="B122" s="11" t="s">
        <v>211</v>
      </c>
      <c r="C122" s="11" t="s">
        <v>261</v>
      </c>
      <c r="D122" s="11">
        <v>3913</v>
      </c>
      <c r="E122" s="11" t="s">
        <v>413</v>
      </c>
      <c r="F122" s="11" t="s">
        <v>508</v>
      </c>
      <c r="G122" s="11" t="s">
        <v>206</v>
      </c>
      <c r="H122" s="36" t="s">
        <v>506</v>
      </c>
      <c r="I122" s="11">
        <v>367325</v>
      </c>
      <c r="J122" s="44"/>
    </row>
    <row r="123" spans="1:10" x14ac:dyDescent="0.25">
      <c r="A123" s="49">
        <v>891825</v>
      </c>
      <c r="B123" s="11" t="s">
        <v>211</v>
      </c>
      <c r="C123" s="11" t="s">
        <v>429</v>
      </c>
      <c r="D123" s="11">
        <v>3915</v>
      </c>
      <c r="E123" s="11" t="s">
        <v>414</v>
      </c>
      <c r="F123" s="11" t="s">
        <v>509</v>
      </c>
      <c r="G123" s="11" t="s">
        <v>206</v>
      </c>
      <c r="H123" s="36" t="s">
        <v>506</v>
      </c>
      <c r="I123" s="11">
        <v>367325</v>
      </c>
      <c r="J123" s="44"/>
    </row>
    <row r="124" spans="1:10" x14ac:dyDescent="0.25">
      <c r="A124" s="49">
        <v>891826</v>
      </c>
      <c r="B124" s="11" t="s">
        <v>211</v>
      </c>
      <c r="C124" s="11" t="s">
        <v>261</v>
      </c>
      <c r="D124" s="11">
        <v>3913</v>
      </c>
      <c r="E124" s="11" t="s">
        <v>415</v>
      </c>
      <c r="F124" s="11" t="s">
        <v>510</v>
      </c>
      <c r="G124" s="11" t="s">
        <v>206</v>
      </c>
      <c r="H124" s="36" t="s">
        <v>506</v>
      </c>
      <c r="I124" s="11">
        <v>367325</v>
      </c>
      <c r="J124" s="44"/>
    </row>
    <row r="125" spans="1:10" x14ac:dyDescent="0.25">
      <c r="A125" s="49">
        <v>891827</v>
      </c>
      <c r="B125" s="11" t="s">
        <v>211</v>
      </c>
      <c r="C125" s="11" t="s">
        <v>261</v>
      </c>
      <c r="D125" s="11">
        <v>3913</v>
      </c>
      <c r="E125" s="11" t="s">
        <v>416</v>
      </c>
      <c r="F125" s="11" t="s">
        <v>511</v>
      </c>
      <c r="G125" s="11" t="s">
        <v>206</v>
      </c>
      <c r="H125" s="36" t="s">
        <v>506</v>
      </c>
      <c r="I125" s="11">
        <v>367325</v>
      </c>
      <c r="J125" s="44"/>
    </row>
    <row r="126" spans="1:10" x14ac:dyDescent="0.25">
      <c r="A126" s="49">
        <v>891828</v>
      </c>
      <c r="B126" s="11" t="s">
        <v>211</v>
      </c>
      <c r="C126" s="11" t="s">
        <v>261</v>
      </c>
      <c r="D126" s="11">
        <v>3913</v>
      </c>
      <c r="E126" s="11" t="s">
        <v>512</v>
      </c>
      <c r="F126" s="11"/>
      <c r="G126" s="11" t="s">
        <v>206</v>
      </c>
      <c r="H126" s="36" t="s">
        <v>506</v>
      </c>
      <c r="I126" s="11">
        <v>367325</v>
      </c>
      <c r="J126" s="44"/>
    </row>
    <row r="127" spans="1:10" ht="15.75" thickBot="1" x14ac:dyDescent="0.3">
      <c r="A127" s="45">
        <v>891920</v>
      </c>
      <c r="B127" s="46" t="s">
        <v>417</v>
      </c>
      <c r="C127" s="46" t="s">
        <v>169</v>
      </c>
      <c r="D127" s="46">
        <v>3980</v>
      </c>
      <c r="E127" s="46" t="s">
        <v>418</v>
      </c>
      <c r="F127" s="46" t="s">
        <v>419</v>
      </c>
      <c r="G127" s="46" t="s">
        <v>206</v>
      </c>
      <c r="H127" s="47" t="s">
        <v>420</v>
      </c>
      <c r="I127" s="46">
        <v>991189</v>
      </c>
      <c r="J127" s="48"/>
    </row>
  </sheetData>
  <hyperlinks>
    <hyperlink ref="H2" r:id="rId1" xr:uid="{00000000-0004-0000-0D00-000000000000}"/>
    <hyperlink ref="H3" r:id="rId2" xr:uid="{00000000-0004-0000-0D00-000001000000}"/>
    <hyperlink ref="H4" r:id="rId3" xr:uid="{00000000-0004-0000-0D00-000002000000}"/>
    <hyperlink ref="H6" r:id="rId4" xr:uid="{00000000-0004-0000-0D00-000003000000}"/>
    <hyperlink ref="H7" r:id="rId5" xr:uid="{00000000-0004-0000-0D00-000004000000}"/>
    <hyperlink ref="H8" r:id="rId6" xr:uid="{00000000-0004-0000-0D00-000005000000}"/>
    <hyperlink ref="H9" r:id="rId7" xr:uid="{00000000-0004-0000-0D00-000006000000}"/>
    <hyperlink ref="H10" r:id="rId8" xr:uid="{00000000-0004-0000-0D00-000007000000}"/>
    <hyperlink ref="H11" r:id="rId9" xr:uid="{00000000-0004-0000-0D00-000008000000}"/>
    <hyperlink ref="H5" r:id="rId10" xr:uid="{00000000-0004-0000-0D00-000009000000}"/>
    <hyperlink ref="H12" r:id="rId11" xr:uid="{00000000-0004-0000-0D00-00000A000000}"/>
    <hyperlink ref="H39" r:id="rId12" xr:uid="{00000000-0004-0000-0D00-00000C000000}"/>
    <hyperlink ref="H40" r:id="rId13" xr:uid="{00000000-0004-0000-0D00-00000D000000}"/>
    <hyperlink ref="H42" r:id="rId14" xr:uid="{00000000-0004-0000-0D00-00000E000000}"/>
    <hyperlink ref="H43" r:id="rId15" xr:uid="{00000000-0004-0000-0D00-00000F000000}"/>
    <hyperlink ref="H44" r:id="rId16" xr:uid="{00000000-0004-0000-0D00-000010000000}"/>
    <hyperlink ref="H45" r:id="rId17" xr:uid="{00000000-0004-0000-0D00-000011000000}"/>
    <hyperlink ref="H46" r:id="rId18" xr:uid="{00000000-0004-0000-0D00-000012000000}"/>
    <hyperlink ref="H47" r:id="rId19" xr:uid="{00000000-0004-0000-0D00-000013000000}"/>
    <hyperlink ref="H48" r:id="rId20" xr:uid="{00000000-0004-0000-0D00-000014000000}"/>
    <hyperlink ref="H49" r:id="rId21" xr:uid="{00000000-0004-0000-0D00-000015000000}"/>
    <hyperlink ref="H50" r:id="rId22" xr:uid="{00000000-0004-0000-0D00-000016000000}"/>
    <hyperlink ref="H52" r:id="rId23" xr:uid="{00000000-0004-0000-0D00-000018000000}"/>
    <hyperlink ref="H53" r:id="rId24" xr:uid="{00000000-0004-0000-0D00-000019000000}"/>
    <hyperlink ref="H54" r:id="rId25" xr:uid="{00000000-0004-0000-0D00-00001A000000}"/>
    <hyperlink ref="H55" r:id="rId26" xr:uid="{00000000-0004-0000-0D00-00001B000000}"/>
    <hyperlink ref="H56" r:id="rId27" xr:uid="{00000000-0004-0000-0D00-00001C000000}"/>
    <hyperlink ref="H111" r:id="rId28" xr:uid="{00000000-0004-0000-0D00-00001D000000}"/>
    <hyperlink ref="H93" r:id="rId29" xr:uid="{00000000-0004-0000-0D00-00001E000000}"/>
    <hyperlink ref="H94" r:id="rId30" xr:uid="{00000000-0004-0000-0D00-00001F000000}"/>
    <hyperlink ref="H84" r:id="rId31" xr:uid="{00000000-0004-0000-0D00-000020000000}"/>
    <hyperlink ref="H90" r:id="rId32" xr:uid="{00000000-0004-0000-0D00-000021000000}"/>
    <hyperlink ref="H71" r:id="rId33" xr:uid="{00000000-0004-0000-0D00-000022000000}"/>
    <hyperlink ref="H72" r:id="rId34" xr:uid="{00000000-0004-0000-0D00-000023000000}"/>
    <hyperlink ref="H73" r:id="rId35" xr:uid="{00000000-0004-0000-0D00-000024000000}"/>
    <hyperlink ref="H74" r:id="rId36" xr:uid="{00000000-0004-0000-0D00-000025000000}"/>
    <hyperlink ref="H75" r:id="rId37" xr:uid="{00000000-0004-0000-0D00-000026000000}"/>
    <hyperlink ref="H76" r:id="rId38" xr:uid="{00000000-0004-0000-0D00-000027000000}"/>
    <hyperlink ref="H77" r:id="rId39" xr:uid="{00000000-0004-0000-0D00-000028000000}"/>
    <hyperlink ref="H78" r:id="rId40" xr:uid="{00000000-0004-0000-0D00-000029000000}"/>
    <hyperlink ref="H80" r:id="rId41" xr:uid="{00000000-0004-0000-0D00-00002A000000}"/>
    <hyperlink ref="H127" r:id="rId42" xr:uid="{00000000-0004-0000-0D00-00002B000000}"/>
    <hyperlink ref="H16" r:id="rId43" xr:uid="{00000000-0004-0000-0D00-00002D000000}"/>
    <hyperlink ref="H17" r:id="rId44" xr:uid="{00000000-0004-0000-0D00-00002E000000}"/>
    <hyperlink ref="H18" r:id="rId45" xr:uid="{00000000-0004-0000-0D00-00002F000000}"/>
    <hyperlink ref="H20" r:id="rId46" xr:uid="{00000000-0004-0000-0D00-000031000000}"/>
    <hyperlink ref="H23" r:id="rId47" xr:uid="{00000000-0004-0000-0D00-000034000000}"/>
    <hyperlink ref="H24" r:id="rId48" xr:uid="{00000000-0004-0000-0D00-000035000000}"/>
    <hyperlink ref="H25" r:id="rId49" xr:uid="{00000000-0004-0000-0D00-000036000000}"/>
    <hyperlink ref="H26" r:id="rId50" xr:uid="{00000000-0004-0000-0D00-000037000000}"/>
    <hyperlink ref="H27" r:id="rId51" xr:uid="{00000000-0004-0000-0D00-000038000000}"/>
    <hyperlink ref="H28" r:id="rId52" xr:uid="{00000000-0004-0000-0D00-00003A000000}"/>
    <hyperlink ref="H29" r:id="rId53" xr:uid="{00000000-0004-0000-0D00-00003B000000}"/>
    <hyperlink ref="H30" r:id="rId54" xr:uid="{00000000-0004-0000-0D00-00003C000000}"/>
    <hyperlink ref="H31" r:id="rId55" xr:uid="{00000000-0004-0000-0D00-00003D000000}"/>
    <hyperlink ref="H32" r:id="rId56" xr:uid="{00000000-0004-0000-0D00-00003E000000}"/>
    <hyperlink ref="H33" r:id="rId57" xr:uid="{00000000-0004-0000-0D00-00003F000000}"/>
    <hyperlink ref="H13" r:id="rId58" xr:uid="{00000000-0004-0000-0D00-000040000000}"/>
    <hyperlink ref="H14" r:id="rId59" xr:uid="{00000000-0004-0000-0D00-000041000000}"/>
    <hyperlink ref="H119" r:id="rId60" xr:uid="{00000000-0004-0000-0D00-000042000000}"/>
    <hyperlink ref="H120" r:id="rId61" xr:uid="{00000000-0004-0000-0D00-000043000000}"/>
    <hyperlink ref="H62" r:id="rId62" xr:uid="{00000000-0004-0000-0D00-000044000000}"/>
    <hyperlink ref="H63" r:id="rId63" xr:uid="{00000000-0004-0000-0D00-000045000000}"/>
    <hyperlink ref="H64" r:id="rId64" xr:uid="{00000000-0004-0000-0D00-000046000000}"/>
    <hyperlink ref="H65" r:id="rId65" xr:uid="{00000000-0004-0000-0D00-000047000000}"/>
    <hyperlink ref="H57" r:id="rId66" xr:uid="{00000000-0004-0000-0D00-000049000000}"/>
    <hyperlink ref="H58" r:id="rId67" xr:uid="{00000000-0004-0000-0D00-00004A000000}"/>
    <hyperlink ref="H66" r:id="rId68" xr:uid="{00000000-0004-0000-0D00-00004C000000}"/>
    <hyperlink ref="H68" r:id="rId69" xr:uid="{00000000-0004-0000-0D00-00004D000000}"/>
    <hyperlink ref="H69" r:id="rId70" xr:uid="{00000000-0004-0000-0D00-00004E000000}"/>
    <hyperlink ref="H67" r:id="rId71" xr:uid="{00000000-0004-0000-0D00-00004F000000}"/>
    <hyperlink ref="H34" r:id="rId72" xr:uid="{00000000-0004-0000-0D00-000050000000}"/>
    <hyperlink ref="H15" r:id="rId73" xr:uid="{00000000-0004-0000-0D00-000051000000}"/>
    <hyperlink ref="H35" r:id="rId74" xr:uid="{00000000-0004-0000-0D00-000052000000}"/>
    <hyperlink ref="H122" r:id="rId75" xr:uid="{00000000-0004-0000-0D00-000053000000}"/>
    <hyperlink ref="H123" r:id="rId76" xr:uid="{00000000-0004-0000-0D00-000054000000}"/>
    <hyperlink ref="H124" r:id="rId77" xr:uid="{00000000-0004-0000-0D00-000055000000}"/>
    <hyperlink ref="H112" r:id="rId78" xr:uid="{00000000-0004-0000-0D00-000059000000}"/>
    <hyperlink ref="H89" r:id="rId79" xr:uid="{00000000-0004-0000-0D00-00005A000000}"/>
    <hyperlink ref="H19" r:id="rId80" xr:uid="{00000000-0004-0000-0D00-00005E000000}"/>
    <hyperlink ref="H70" r:id="rId81" xr:uid="{00000000-0004-0000-0D00-00005F000000}"/>
    <hyperlink ref="H60" r:id="rId82" xr:uid="{00000000-0004-0000-0D00-000060000000}"/>
    <hyperlink ref="H81" r:id="rId83" xr:uid="{00000000-0004-0000-0D00-000063000000}"/>
    <hyperlink ref="H82" r:id="rId84" xr:uid="{00000000-0004-0000-0D00-000064000000}"/>
    <hyperlink ref="H86" r:id="rId85" xr:uid="{00000000-0004-0000-0D00-000065000000}"/>
    <hyperlink ref="H88" r:id="rId86" xr:uid="{00000000-0004-0000-0D00-000066000000}"/>
    <hyperlink ref="H115:H117" r:id="rId87" display="heho@avannaata.gl" xr:uid="{00000000-0004-0000-0D00-000067000000}"/>
    <hyperlink ref="H99" r:id="rId88" xr:uid="{00000000-0004-0000-0D00-000068000000}"/>
    <hyperlink ref="H41" r:id="rId89" xr:uid="{00000000-0004-0000-0D00-000069000000}"/>
    <hyperlink ref="H121" r:id="rId90" xr:uid="{00000000-0004-0000-0D00-00006A000000}"/>
    <hyperlink ref="H51" r:id="rId91" xr:uid="{9B3DE9A9-A6E3-49B8-B853-5EF1A08EE848}"/>
    <hyperlink ref="H108" r:id="rId92" xr:uid="{68D65C43-8635-4229-8CC1-198B0A131552}"/>
    <hyperlink ref="H22" r:id="rId93" xr:uid="{035F717D-BAAE-4DC5-8F3F-47D128355494}"/>
    <hyperlink ref="H21" r:id="rId94" xr:uid="{ECA8B6B6-4117-48DA-BF6C-D5DE4A33A440}"/>
    <hyperlink ref="H36" r:id="rId95" xr:uid="{B66C2C07-F9E0-4E14-9FB1-182EB03E4509}"/>
    <hyperlink ref="H87" r:id="rId96" xr:uid="{909C9389-26FA-458F-985F-9F7F179540B2}"/>
    <hyperlink ref="H91" r:id="rId97" xr:uid="{BC66F81D-7540-47DE-B594-4FF1B7ADCA58}"/>
    <hyperlink ref="H118" r:id="rId98" xr:uid="{FB076148-EAA5-4311-9FAF-D9E88E289375}"/>
    <hyperlink ref="H97" r:id="rId99" xr:uid="{295930AC-1051-4E9A-8E5F-6ED39328DE91}"/>
    <hyperlink ref="H61" r:id="rId100" xr:uid="{DC75F14C-8F28-4E47-AF0C-9639E122013E}"/>
    <hyperlink ref="H59" r:id="rId101" xr:uid="{048673E7-AD5A-4934-8C34-965962C10CEE}"/>
    <hyperlink ref="H125" r:id="rId102" xr:uid="{9A9F2DA9-3B33-4FFF-9F5E-DCE1CFA6F026}"/>
    <hyperlink ref="H126" r:id="rId103" xr:uid="{C44FF0C5-E4BF-4A35-A6C0-AB44357FA58B}"/>
  </hyperlinks>
  <pageMargins left="0.7" right="0.7" top="0.75" bottom="0.75" header="0.3" footer="0.3"/>
  <pageSetup paperSize="9"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50"/>
  <sheetViews>
    <sheetView zoomScaleNormal="100" workbookViewId="0">
      <selection activeCell="A23" sqref="A23:D25"/>
    </sheetView>
  </sheetViews>
  <sheetFormatPr defaultRowHeight="15" x14ac:dyDescent="0.25"/>
  <sheetData>
    <row r="1" spans="1:9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8</v>
      </c>
    </row>
    <row r="2" spans="1:9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4" spans="1:9" x14ac:dyDescent="0.25">
      <c r="A4" s="72" t="s">
        <v>9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/>
      <c r="B5" s="72"/>
      <c r="C5" s="72"/>
      <c r="D5" s="72"/>
      <c r="E5" s="72"/>
      <c r="F5" s="72"/>
      <c r="G5" s="72"/>
      <c r="H5" s="72"/>
      <c r="I5" s="72"/>
    </row>
    <row r="6" spans="1:9" x14ac:dyDescent="0.25">
      <c r="A6" s="73" t="s">
        <v>10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x14ac:dyDescent="0.25">
      <c r="A8" s="76" t="s">
        <v>11</v>
      </c>
      <c r="B8" s="76"/>
      <c r="C8" s="76"/>
      <c r="D8" s="76"/>
      <c r="E8" s="76" t="s">
        <v>12</v>
      </c>
      <c r="F8" s="76"/>
      <c r="G8" s="76"/>
      <c r="H8" s="76"/>
      <c r="I8" s="76"/>
    </row>
    <row r="9" spans="1:9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9" x14ac:dyDescent="0.25">
      <c r="A10" s="76"/>
      <c r="B10" s="76"/>
      <c r="C10" s="76"/>
      <c r="D10" s="76"/>
      <c r="E10" s="76"/>
      <c r="F10" s="76"/>
      <c r="G10" s="76"/>
      <c r="H10" s="76"/>
      <c r="I10" s="76"/>
    </row>
    <row r="11" spans="1:9" ht="15" customHeight="1" x14ac:dyDescent="0.25">
      <c r="A11" s="74" t="s">
        <v>13</v>
      </c>
      <c r="B11" s="74"/>
      <c r="C11" s="74"/>
      <c r="D11" s="74"/>
      <c r="E11" s="75"/>
      <c r="F11" s="75"/>
      <c r="G11" s="75"/>
      <c r="H11" s="75"/>
      <c r="I11" s="75"/>
    </row>
    <row r="12" spans="1:9" ht="15" customHeight="1" x14ac:dyDescent="0.25">
      <c r="A12" s="74"/>
      <c r="B12" s="74"/>
      <c r="C12" s="74"/>
      <c r="D12" s="74"/>
      <c r="E12" s="75"/>
      <c r="F12" s="75"/>
      <c r="G12" s="75"/>
      <c r="H12" s="75"/>
      <c r="I12" s="75"/>
    </row>
    <row r="13" spans="1:9" x14ac:dyDescent="0.25">
      <c r="A13" s="74"/>
      <c r="B13" s="74"/>
      <c r="C13" s="74"/>
      <c r="D13" s="74"/>
      <c r="E13" s="75"/>
      <c r="F13" s="75"/>
      <c r="G13" s="75"/>
      <c r="H13" s="75"/>
      <c r="I13" s="75"/>
    </row>
    <row r="14" spans="1:9" x14ac:dyDescent="0.25">
      <c r="A14" s="74" t="s">
        <v>14</v>
      </c>
      <c r="B14" s="74"/>
      <c r="C14" s="74"/>
      <c r="D14" s="74"/>
      <c r="E14" s="75"/>
      <c r="F14" s="75"/>
      <c r="G14" s="75"/>
      <c r="H14" s="75"/>
      <c r="I14" s="75"/>
    </row>
    <row r="15" spans="1:9" x14ac:dyDescent="0.25">
      <c r="A15" s="74"/>
      <c r="B15" s="74"/>
      <c r="C15" s="74"/>
      <c r="D15" s="74"/>
      <c r="E15" s="75"/>
      <c r="F15" s="75"/>
      <c r="G15" s="75"/>
      <c r="H15" s="75"/>
      <c r="I15" s="75"/>
    </row>
    <row r="16" spans="1:9" x14ac:dyDescent="0.25">
      <c r="A16" s="74"/>
      <c r="B16" s="74"/>
      <c r="C16" s="74"/>
      <c r="D16" s="74"/>
      <c r="E16" s="75"/>
      <c r="F16" s="75"/>
      <c r="G16" s="75"/>
      <c r="H16" s="75"/>
      <c r="I16" s="75"/>
    </row>
    <row r="17" spans="1:9" ht="15" customHeight="1" x14ac:dyDescent="0.25">
      <c r="A17" s="74" t="s">
        <v>138</v>
      </c>
      <c r="B17" s="74"/>
      <c r="C17" s="74"/>
      <c r="D17" s="74"/>
      <c r="E17" s="75"/>
      <c r="F17" s="75"/>
      <c r="G17" s="75"/>
      <c r="H17" s="75"/>
      <c r="I17" s="75"/>
    </row>
    <row r="18" spans="1:9" x14ac:dyDescent="0.25">
      <c r="A18" s="74"/>
      <c r="B18" s="74"/>
      <c r="C18" s="74"/>
      <c r="D18" s="74"/>
      <c r="E18" s="75"/>
      <c r="F18" s="75"/>
      <c r="G18" s="75"/>
      <c r="H18" s="75"/>
      <c r="I18" s="75"/>
    </row>
    <row r="19" spans="1:9" x14ac:dyDescent="0.25">
      <c r="A19" s="74"/>
      <c r="B19" s="74"/>
      <c r="C19" s="74"/>
      <c r="D19" s="74"/>
      <c r="E19" s="75"/>
      <c r="F19" s="75"/>
      <c r="G19" s="75"/>
      <c r="H19" s="75"/>
      <c r="I19" s="75"/>
    </row>
    <row r="20" spans="1:9" ht="15" customHeight="1" x14ac:dyDescent="0.25">
      <c r="A20" s="74" t="s">
        <v>138</v>
      </c>
      <c r="B20" s="74"/>
      <c r="C20" s="74"/>
      <c r="D20" s="74"/>
      <c r="E20" s="75"/>
      <c r="F20" s="75"/>
      <c r="G20" s="75"/>
      <c r="H20" s="75"/>
      <c r="I20" s="75"/>
    </row>
    <row r="21" spans="1:9" ht="15" customHeight="1" x14ac:dyDescent="0.25">
      <c r="A21" s="74"/>
      <c r="B21" s="74"/>
      <c r="C21" s="74"/>
      <c r="D21" s="74"/>
      <c r="E21" s="75"/>
      <c r="F21" s="75"/>
      <c r="G21" s="75"/>
      <c r="H21" s="75"/>
      <c r="I21" s="75"/>
    </row>
    <row r="22" spans="1:9" ht="15" customHeight="1" x14ac:dyDescent="0.25">
      <c r="A22" s="74"/>
      <c r="B22" s="74"/>
      <c r="C22" s="74"/>
      <c r="D22" s="74"/>
      <c r="E22" s="75"/>
      <c r="F22" s="75"/>
      <c r="G22" s="75"/>
      <c r="H22" s="75"/>
      <c r="I22" s="75"/>
    </row>
    <row r="23" spans="1:9" ht="15" customHeight="1" x14ac:dyDescent="0.25">
      <c r="A23" s="74" t="s">
        <v>138</v>
      </c>
      <c r="B23" s="74"/>
      <c r="C23" s="74"/>
      <c r="D23" s="74"/>
      <c r="E23" s="75"/>
      <c r="F23" s="75"/>
      <c r="G23" s="75"/>
      <c r="H23" s="75"/>
      <c r="I23" s="75"/>
    </row>
    <row r="24" spans="1:9" ht="15" customHeight="1" x14ac:dyDescent="0.25">
      <c r="A24" s="74"/>
      <c r="B24" s="74"/>
      <c r="C24" s="74"/>
      <c r="D24" s="74"/>
      <c r="E24" s="75"/>
      <c r="F24" s="75"/>
      <c r="G24" s="75"/>
      <c r="H24" s="75"/>
      <c r="I24" s="75"/>
    </row>
    <row r="25" spans="1:9" ht="15" customHeight="1" x14ac:dyDescent="0.25">
      <c r="A25" s="74"/>
      <c r="B25" s="74"/>
      <c r="C25" s="74"/>
      <c r="D25" s="74"/>
      <c r="E25" s="75"/>
      <c r="F25" s="75"/>
      <c r="G25" s="75"/>
      <c r="H25" s="75"/>
      <c r="I25" s="75"/>
    </row>
    <row r="26" spans="1:9" ht="15" customHeight="1" x14ac:dyDescent="0.25">
      <c r="A26" s="74" t="s">
        <v>138</v>
      </c>
      <c r="B26" s="74"/>
      <c r="C26" s="74"/>
      <c r="D26" s="74"/>
      <c r="E26" s="75"/>
      <c r="F26" s="75"/>
      <c r="G26" s="75"/>
      <c r="H26" s="75"/>
      <c r="I26" s="75"/>
    </row>
    <row r="27" spans="1:9" ht="15" customHeight="1" x14ac:dyDescent="0.25">
      <c r="A27" s="74"/>
      <c r="B27" s="74"/>
      <c r="C27" s="74"/>
      <c r="D27" s="74"/>
      <c r="E27" s="75"/>
      <c r="F27" s="75"/>
      <c r="G27" s="75"/>
      <c r="H27" s="75"/>
      <c r="I27" s="75"/>
    </row>
    <row r="28" spans="1:9" ht="15" customHeight="1" x14ac:dyDescent="0.25">
      <c r="A28" s="74"/>
      <c r="B28" s="74"/>
      <c r="C28" s="74"/>
      <c r="D28" s="74"/>
      <c r="E28" s="75"/>
      <c r="F28" s="75"/>
      <c r="G28" s="75"/>
      <c r="H28" s="75"/>
      <c r="I28" s="75"/>
    </row>
    <row r="29" spans="1:9" ht="15" customHeight="1" x14ac:dyDescent="0.25">
      <c r="A29" s="74" t="s">
        <v>138</v>
      </c>
      <c r="B29" s="74"/>
      <c r="C29" s="74"/>
      <c r="D29" s="74"/>
      <c r="E29" s="75"/>
      <c r="F29" s="75"/>
      <c r="G29" s="75"/>
      <c r="H29" s="75"/>
      <c r="I29" s="75"/>
    </row>
    <row r="30" spans="1:9" ht="15" customHeight="1" x14ac:dyDescent="0.25">
      <c r="A30" s="74"/>
      <c r="B30" s="74"/>
      <c r="C30" s="74"/>
      <c r="D30" s="74"/>
      <c r="E30" s="75"/>
      <c r="F30" s="75"/>
      <c r="G30" s="75"/>
      <c r="H30" s="75"/>
      <c r="I30" s="75"/>
    </row>
    <row r="31" spans="1:9" ht="15" customHeight="1" x14ac:dyDescent="0.25">
      <c r="A31" s="74"/>
      <c r="B31" s="74"/>
      <c r="C31" s="74"/>
      <c r="D31" s="74"/>
      <c r="E31" s="75"/>
      <c r="F31" s="75"/>
      <c r="G31" s="75"/>
      <c r="H31" s="75"/>
      <c r="I31" s="75"/>
    </row>
    <row r="32" spans="1:9" ht="15" customHeight="1" x14ac:dyDescent="0.25">
      <c r="A32" s="25"/>
      <c r="B32" s="25"/>
      <c r="C32" s="25"/>
      <c r="D32" s="25"/>
      <c r="E32" s="26"/>
      <c r="F32" s="26"/>
      <c r="G32" s="26"/>
      <c r="H32" s="26"/>
      <c r="I32" s="26"/>
    </row>
    <row r="33" spans="1:9" ht="15" customHeight="1" x14ac:dyDescent="0.25">
      <c r="A33" s="25"/>
      <c r="B33" s="25"/>
      <c r="C33" s="25"/>
      <c r="D33" s="25"/>
      <c r="E33" s="26"/>
      <c r="F33" s="26"/>
      <c r="G33" s="26"/>
      <c r="H33" s="26"/>
      <c r="I33" s="26"/>
    </row>
    <row r="34" spans="1:9" ht="15" customHeight="1" x14ac:dyDescent="0.25">
      <c r="A34" s="25"/>
      <c r="B34" s="25"/>
      <c r="C34" s="25"/>
      <c r="D34" s="25"/>
      <c r="E34" s="26"/>
      <c r="F34" s="26"/>
      <c r="G34" s="26"/>
      <c r="H34" s="26"/>
      <c r="I34" s="26"/>
    </row>
    <row r="35" spans="1:9" ht="15" customHeight="1" x14ac:dyDescent="0.25">
      <c r="A35" s="25"/>
      <c r="B35" s="25"/>
      <c r="C35" s="25"/>
      <c r="D35" s="25"/>
      <c r="E35" s="26"/>
      <c r="F35" s="26"/>
      <c r="G35" s="26"/>
      <c r="H35" s="26"/>
      <c r="I35" s="26"/>
    </row>
    <row r="36" spans="1:9" ht="15" customHeight="1" x14ac:dyDescent="0.25">
      <c r="A36" s="25"/>
      <c r="B36" s="25"/>
      <c r="C36" s="25"/>
      <c r="D36" s="25"/>
      <c r="E36" s="26"/>
      <c r="F36" s="26"/>
      <c r="G36" s="26"/>
      <c r="H36" s="26"/>
      <c r="I36" s="26"/>
    </row>
    <row r="37" spans="1:9" ht="15" customHeight="1" x14ac:dyDescent="0.25">
      <c r="A37" s="25"/>
      <c r="B37" s="25"/>
      <c r="C37" s="25"/>
      <c r="D37" s="25"/>
      <c r="E37" s="26"/>
      <c r="F37" s="26"/>
      <c r="G37" s="26"/>
      <c r="H37" s="26"/>
      <c r="I37" s="26"/>
    </row>
    <row r="38" spans="1:9" ht="15" customHeight="1" x14ac:dyDescent="0.25">
      <c r="A38" s="25"/>
      <c r="B38" s="25"/>
      <c r="C38" s="25"/>
      <c r="D38" s="25"/>
      <c r="E38" s="26"/>
      <c r="F38" s="26"/>
      <c r="G38" s="26"/>
      <c r="H38" s="26"/>
      <c r="I38" s="26"/>
    </row>
    <row r="39" spans="1:9" ht="15" customHeight="1" x14ac:dyDescent="0.25">
      <c r="A39" s="25"/>
      <c r="B39" s="25"/>
      <c r="C39" s="25"/>
      <c r="D39" s="25"/>
      <c r="E39" s="26"/>
      <c r="F39" s="26"/>
      <c r="G39" s="26"/>
      <c r="H39" s="26"/>
      <c r="I39" s="26"/>
    </row>
    <row r="40" spans="1:9" ht="15" customHeight="1" x14ac:dyDescent="0.25">
      <c r="A40" s="25"/>
      <c r="B40" s="25"/>
      <c r="C40" s="25"/>
      <c r="D40" s="25"/>
      <c r="E40" s="26"/>
      <c r="F40" s="26"/>
      <c r="G40" s="26"/>
      <c r="H40" s="26"/>
      <c r="I40" s="26"/>
    </row>
    <row r="41" spans="1:9" ht="15" customHeight="1" x14ac:dyDescent="0.25">
      <c r="A41" s="25"/>
      <c r="B41" s="25"/>
      <c r="C41" s="25"/>
      <c r="D41" s="25"/>
      <c r="E41" s="26"/>
      <c r="F41" s="26"/>
      <c r="G41" s="26"/>
      <c r="H41" s="26"/>
      <c r="I41" s="26"/>
    </row>
    <row r="42" spans="1:9" ht="15" customHeight="1" x14ac:dyDescent="0.25">
      <c r="A42" s="25"/>
      <c r="B42" s="25"/>
      <c r="C42" s="25"/>
      <c r="D42" s="25"/>
      <c r="E42" s="26"/>
      <c r="F42" s="26"/>
      <c r="G42" s="26"/>
      <c r="H42" s="26"/>
      <c r="I42" s="26"/>
    </row>
    <row r="43" spans="1:9" ht="15" customHeight="1" x14ac:dyDescent="0.25">
      <c r="A43" s="25"/>
      <c r="B43" s="25"/>
      <c r="C43" s="25"/>
      <c r="D43" s="25"/>
      <c r="E43" s="26"/>
      <c r="F43" s="26"/>
      <c r="G43" s="26"/>
      <c r="H43" s="26"/>
      <c r="I43" s="26"/>
    </row>
    <row r="44" spans="1:9" ht="15" customHeight="1" x14ac:dyDescent="0.25">
      <c r="A44" s="25"/>
      <c r="B44" s="25"/>
      <c r="C44" s="25"/>
      <c r="D44" s="25"/>
      <c r="E44" s="26"/>
      <c r="F44" s="26"/>
      <c r="G44" s="26"/>
      <c r="H44" s="26"/>
      <c r="I44" s="26"/>
    </row>
    <row r="45" spans="1:9" ht="15" customHeight="1" x14ac:dyDescent="0.25">
      <c r="A45" s="25"/>
      <c r="B45" s="25"/>
      <c r="C45" s="25"/>
      <c r="D45" s="25"/>
      <c r="E45" s="26"/>
      <c r="F45" s="26"/>
      <c r="G45" s="26"/>
      <c r="H45" s="26"/>
      <c r="I45" s="26"/>
    </row>
    <row r="46" spans="1:9" ht="15" customHeight="1" x14ac:dyDescent="0.25">
      <c r="A46" s="25"/>
      <c r="B46" s="25"/>
      <c r="C46" s="25"/>
      <c r="D46" s="25"/>
      <c r="E46" s="26"/>
      <c r="F46" s="26"/>
      <c r="G46" s="26"/>
      <c r="H46" s="26"/>
      <c r="I46" s="26"/>
    </row>
    <row r="47" spans="1:9" x14ac:dyDescent="0.25">
      <c r="A47" s="67" t="s">
        <v>71</v>
      </c>
      <c r="B47" s="67"/>
      <c r="C47" s="67"/>
      <c r="D47" s="67"/>
      <c r="E47" s="67"/>
      <c r="F47" s="5"/>
      <c r="G47" s="5"/>
      <c r="H47" s="6"/>
    </row>
    <row r="48" spans="1:9" x14ac:dyDescent="0.25">
      <c r="A48" s="67" t="s">
        <v>72</v>
      </c>
      <c r="B48" s="67"/>
      <c r="C48" s="67"/>
      <c r="D48" s="67"/>
      <c r="E48" s="67"/>
      <c r="F48" s="67"/>
      <c r="G48" s="5"/>
      <c r="H48" s="6"/>
    </row>
    <row r="49" spans="1:8" x14ac:dyDescent="0.25">
      <c r="A49" s="67" t="s">
        <v>73</v>
      </c>
      <c r="B49" s="67"/>
      <c r="C49" s="67"/>
      <c r="D49" s="67"/>
      <c r="E49" s="67"/>
      <c r="F49" s="67"/>
      <c r="G49" s="67"/>
      <c r="H49" s="67"/>
    </row>
    <row r="50" spans="1:8" x14ac:dyDescent="0.25">
      <c r="A50" s="66" t="s">
        <v>15</v>
      </c>
      <c r="B50" s="66"/>
      <c r="C50" s="2" t="str">
        <f>IF(ISBLANK(Forside!D42)," ",Forside!D42)</f>
        <v xml:space="preserve"> </v>
      </c>
    </row>
  </sheetData>
  <sheetProtection sheet="1" objects="1" scenarios="1"/>
  <mergeCells count="26">
    <mergeCell ref="A26:D28"/>
    <mergeCell ref="E26:I28"/>
    <mergeCell ref="A29:D31"/>
    <mergeCell ref="E29:I31"/>
    <mergeCell ref="A11:D13"/>
    <mergeCell ref="E11:I13"/>
    <mergeCell ref="A14:D16"/>
    <mergeCell ref="E14:I16"/>
    <mergeCell ref="A23:D25"/>
    <mergeCell ref="E23:I25"/>
    <mergeCell ref="A50:B50"/>
    <mergeCell ref="A47:E47"/>
    <mergeCell ref="A48:F48"/>
    <mergeCell ref="A49:H49"/>
    <mergeCell ref="A1:B1"/>
    <mergeCell ref="A2:B2"/>
    <mergeCell ref="C1:G1"/>
    <mergeCell ref="C2:G2"/>
    <mergeCell ref="A4:I5"/>
    <mergeCell ref="A6:I7"/>
    <mergeCell ref="A17:D19"/>
    <mergeCell ref="E17:I19"/>
    <mergeCell ref="A20:D22"/>
    <mergeCell ref="E20:I22"/>
    <mergeCell ref="A8:D10"/>
    <mergeCell ref="E8:I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0"/>
  <sheetViews>
    <sheetView zoomScaleNormal="100" workbookViewId="0">
      <selection activeCell="I25" sqref="I25:I27"/>
    </sheetView>
  </sheetViews>
  <sheetFormatPr defaultRowHeight="15" x14ac:dyDescent="0.25"/>
  <cols>
    <col min="3" max="3" width="8.7109375" customWidth="1"/>
    <col min="4" max="4" width="7" customWidth="1"/>
    <col min="5" max="5" width="8.28515625" customWidth="1"/>
    <col min="6" max="6" width="6.7109375" customWidth="1"/>
    <col min="7" max="7" width="12" customWidth="1"/>
  </cols>
  <sheetData>
    <row r="1" spans="1:9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16</v>
      </c>
    </row>
    <row r="2" spans="1:9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4" spans="1:9" x14ac:dyDescent="0.25">
      <c r="A4" s="72" t="s">
        <v>17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/>
      <c r="B5" s="72"/>
      <c r="C5" s="72"/>
      <c r="D5" s="72"/>
      <c r="E5" s="72"/>
      <c r="F5" s="72"/>
      <c r="G5" s="72"/>
      <c r="H5" s="72"/>
      <c r="I5" s="72"/>
    </row>
    <row r="6" spans="1:9" x14ac:dyDescent="0.25">
      <c r="A6" s="73" t="s">
        <v>18</v>
      </c>
      <c r="B6" s="73"/>
      <c r="C6" s="73"/>
      <c r="D6" s="73"/>
      <c r="E6" s="73"/>
      <c r="F6" s="73"/>
      <c r="G6" s="73"/>
      <c r="H6" s="73"/>
      <c r="I6" s="73"/>
    </row>
    <row r="7" spans="1:9" x14ac:dyDescent="0.25">
      <c r="A7" s="73"/>
      <c r="B7" s="73"/>
      <c r="C7" s="73"/>
      <c r="D7" s="73"/>
      <c r="E7" s="73"/>
      <c r="F7" s="73"/>
      <c r="G7" s="73"/>
      <c r="H7" s="73"/>
      <c r="I7" s="73"/>
    </row>
    <row r="9" spans="1:9" ht="15" customHeight="1" x14ac:dyDescent="0.25">
      <c r="A9" s="97" t="s">
        <v>19</v>
      </c>
      <c r="B9" s="97"/>
      <c r="C9" s="97" t="s">
        <v>89</v>
      </c>
      <c r="D9" s="97"/>
      <c r="E9" s="97" t="s">
        <v>90</v>
      </c>
      <c r="F9" s="97"/>
      <c r="G9" s="95" t="s">
        <v>91</v>
      </c>
      <c r="H9" s="97" t="s">
        <v>20</v>
      </c>
      <c r="I9" s="97" t="s">
        <v>21</v>
      </c>
    </row>
    <row r="10" spans="1:9" x14ac:dyDescent="0.25">
      <c r="A10" s="97"/>
      <c r="B10" s="97"/>
      <c r="C10" s="97"/>
      <c r="D10" s="97"/>
      <c r="E10" s="97"/>
      <c r="F10" s="97"/>
      <c r="G10" s="96"/>
      <c r="H10" s="97"/>
      <c r="I10" s="97"/>
    </row>
    <row r="11" spans="1:9" x14ac:dyDescent="0.25">
      <c r="A11" s="97"/>
      <c r="B11" s="97"/>
      <c r="C11" s="97"/>
      <c r="D11" s="97"/>
      <c r="E11" s="97"/>
      <c r="F11" s="97"/>
      <c r="G11" s="96"/>
      <c r="H11" s="97"/>
      <c r="I11" s="97"/>
    </row>
    <row r="12" spans="1:9" x14ac:dyDescent="0.25">
      <c r="A12" s="97"/>
      <c r="B12" s="97"/>
      <c r="C12" s="97"/>
      <c r="D12" s="97"/>
      <c r="E12" s="97"/>
      <c r="F12" s="97"/>
      <c r="G12" s="96"/>
      <c r="H12" s="97"/>
      <c r="I12" s="97"/>
    </row>
    <row r="13" spans="1:9" ht="15" customHeight="1" x14ac:dyDescent="0.25">
      <c r="A13" s="78" t="s">
        <v>22</v>
      </c>
      <c r="B13" s="78"/>
      <c r="C13" s="87"/>
      <c r="D13" s="87"/>
      <c r="E13" s="87"/>
      <c r="F13" s="87"/>
      <c r="G13" s="88"/>
      <c r="H13" s="87"/>
      <c r="I13" s="80">
        <f>SUM(C13:H15)</f>
        <v>0</v>
      </c>
    </row>
    <row r="14" spans="1:9" ht="15" customHeight="1" x14ac:dyDescent="0.25">
      <c r="A14" s="78"/>
      <c r="B14" s="78"/>
      <c r="C14" s="87"/>
      <c r="D14" s="87"/>
      <c r="E14" s="87"/>
      <c r="F14" s="87"/>
      <c r="G14" s="89"/>
      <c r="H14" s="87"/>
      <c r="I14" s="80"/>
    </row>
    <row r="15" spans="1:9" ht="15" customHeight="1" x14ac:dyDescent="0.25">
      <c r="A15" s="78"/>
      <c r="B15" s="78"/>
      <c r="C15" s="87"/>
      <c r="D15" s="87"/>
      <c r="E15" s="87"/>
      <c r="F15" s="87"/>
      <c r="G15" s="90"/>
      <c r="H15" s="87"/>
      <c r="I15" s="80"/>
    </row>
    <row r="16" spans="1:9" ht="15" customHeight="1" x14ac:dyDescent="0.25">
      <c r="A16" s="78" t="s">
        <v>23</v>
      </c>
      <c r="B16" s="78"/>
      <c r="C16" s="87"/>
      <c r="D16" s="87"/>
      <c r="E16" s="87"/>
      <c r="F16" s="87"/>
      <c r="G16" s="88"/>
      <c r="H16" s="87"/>
      <c r="I16" s="80">
        <f t="shared" ref="I16" si="0">SUM(C16:H18)</f>
        <v>0</v>
      </c>
    </row>
    <row r="17" spans="1:9" ht="15" customHeight="1" x14ac:dyDescent="0.25">
      <c r="A17" s="78"/>
      <c r="B17" s="78"/>
      <c r="C17" s="87"/>
      <c r="D17" s="87"/>
      <c r="E17" s="87"/>
      <c r="F17" s="87"/>
      <c r="G17" s="89"/>
      <c r="H17" s="87"/>
      <c r="I17" s="80"/>
    </row>
    <row r="18" spans="1:9" ht="15" customHeight="1" x14ac:dyDescent="0.25">
      <c r="A18" s="78"/>
      <c r="B18" s="78"/>
      <c r="C18" s="87"/>
      <c r="D18" s="87"/>
      <c r="E18" s="87"/>
      <c r="F18" s="87"/>
      <c r="G18" s="90"/>
      <c r="H18" s="87"/>
      <c r="I18" s="80"/>
    </row>
    <row r="19" spans="1:9" ht="15" customHeight="1" x14ac:dyDescent="0.25">
      <c r="A19" s="78" t="s">
        <v>24</v>
      </c>
      <c r="B19" s="78"/>
      <c r="C19" s="87"/>
      <c r="D19" s="87"/>
      <c r="E19" s="87"/>
      <c r="F19" s="87"/>
      <c r="G19" s="88"/>
      <c r="H19" s="87"/>
      <c r="I19" s="80">
        <f t="shared" ref="I19" si="1">SUM(C19:H21)</f>
        <v>0</v>
      </c>
    </row>
    <row r="20" spans="1:9" ht="15" customHeight="1" x14ac:dyDescent="0.25">
      <c r="A20" s="78"/>
      <c r="B20" s="78"/>
      <c r="C20" s="87"/>
      <c r="D20" s="87"/>
      <c r="E20" s="87"/>
      <c r="F20" s="87"/>
      <c r="G20" s="89"/>
      <c r="H20" s="87"/>
      <c r="I20" s="80"/>
    </row>
    <row r="21" spans="1:9" ht="15" customHeight="1" x14ac:dyDescent="0.25">
      <c r="A21" s="78"/>
      <c r="B21" s="78"/>
      <c r="C21" s="87"/>
      <c r="D21" s="87"/>
      <c r="E21" s="87"/>
      <c r="F21" s="87"/>
      <c r="G21" s="90"/>
      <c r="H21" s="87"/>
      <c r="I21" s="80"/>
    </row>
    <row r="22" spans="1:9" ht="15" customHeight="1" x14ac:dyDescent="0.25">
      <c r="A22" s="78" t="s">
        <v>25</v>
      </c>
      <c r="B22" s="78"/>
      <c r="C22" s="87"/>
      <c r="D22" s="87"/>
      <c r="E22" s="87"/>
      <c r="F22" s="87"/>
      <c r="G22" s="88"/>
      <c r="H22" s="87"/>
      <c r="I22" s="80">
        <f t="shared" ref="I22" si="2">SUM(C22:H24)</f>
        <v>0</v>
      </c>
    </row>
    <row r="23" spans="1:9" ht="15" customHeight="1" x14ac:dyDescent="0.25">
      <c r="A23" s="78"/>
      <c r="B23" s="78"/>
      <c r="C23" s="87"/>
      <c r="D23" s="87"/>
      <c r="E23" s="87"/>
      <c r="F23" s="87"/>
      <c r="G23" s="89"/>
      <c r="H23" s="87"/>
      <c r="I23" s="80"/>
    </row>
    <row r="24" spans="1:9" ht="15" customHeight="1" x14ac:dyDescent="0.25">
      <c r="A24" s="78"/>
      <c r="B24" s="78"/>
      <c r="C24" s="87"/>
      <c r="D24" s="87"/>
      <c r="E24" s="87"/>
      <c r="F24" s="87"/>
      <c r="G24" s="90"/>
      <c r="H24" s="87"/>
      <c r="I24" s="80"/>
    </row>
    <row r="25" spans="1:9" ht="15" customHeight="1" x14ac:dyDescent="0.25">
      <c r="A25" s="78" t="s">
        <v>26</v>
      </c>
      <c r="B25" s="78"/>
      <c r="C25" s="87"/>
      <c r="D25" s="87"/>
      <c r="E25" s="87"/>
      <c r="F25" s="87"/>
      <c r="G25" s="88"/>
      <c r="H25" s="87"/>
      <c r="I25" s="80">
        <f t="shared" ref="I25" si="3">SUM(C25:H27)</f>
        <v>0</v>
      </c>
    </row>
    <row r="26" spans="1:9" ht="15" customHeight="1" x14ac:dyDescent="0.25">
      <c r="A26" s="78"/>
      <c r="B26" s="78"/>
      <c r="C26" s="87"/>
      <c r="D26" s="87"/>
      <c r="E26" s="87"/>
      <c r="F26" s="87"/>
      <c r="G26" s="89"/>
      <c r="H26" s="87"/>
      <c r="I26" s="80"/>
    </row>
    <row r="27" spans="1:9" ht="15" customHeight="1" x14ac:dyDescent="0.25">
      <c r="A27" s="78"/>
      <c r="B27" s="78"/>
      <c r="C27" s="87"/>
      <c r="D27" s="87"/>
      <c r="E27" s="87"/>
      <c r="F27" s="87"/>
      <c r="G27" s="90"/>
      <c r="H27" s="87"/>
      <c r="I27" s="80"/>
    </row>
    <row r="28" spans="1:9" ht="15" customHeight="1" x14ac:dyDescent="0.25">
      <c r="A28" s="78" t="s">
        <v>27</v>
      </c>
      <c r="B28" s="78"/>
      <c r="C28" s="87"/>
      <c r="D28" s="87"/>
      <c r="E28" s="87"/>
      <c r="F28" s="87"/>
      <c r="G28" s="88"/>
      <c r="H28" s="87"/>
      <c r="I28" s="80">
        <f t="shared" ref="I28" si="4">SUM(C28:H30)</f>
        <v>0</v>
      </c>
    </row>
    <row r="29" spans="1:9" ht="15" customHeight="1" x14ac:dyDescent="0.25">
      <c r="A29" s="78"/>
      <c r="B29" s="78"/>
      <c r="C29" s="87"/>
      <c r="D29" s="87"/>
      <c r="E29" s="87"/>
      <c r="F29" s="87"/>
      <c r="G29" s="89"/>
      <c r="H29" s="87"/>
      <c r="I29" s="80"/>
    </row>
    <row r="30" spans="1:9" ht="15" customHeight="1" x14ac:dyDescent="0.25">
      <c r="A30" s="78"/>
      <c r="B30" s="78"/>
      <c r="C30" s="87"/>
      <c r="D30" s="87"/>
      <c r="E30" s="87"/>
      <c r="F30" s="87"/>
      <c r="G30" s="90"/>
      <c r="H30" s="87"/>
      <c r="I30" s="80"/>
    </row>
    <row r="31" spans="1:9" ht="15" customHeight="1" x14ac:dyDescent="0.25">
      <c r="A31" s="78" t="s">
        <v>28</v>
      </c>
      <c r="B31" s="78"/>
      <c r="C31" s="87"/>
      <c r="D31" s="87"/>
      <c r="E31" s="87"/>
      <c r="F31" s="87"/>
      <c r="G31" s="88"/>
      <c r="H31" s="87"/>
      <c r="I31" s="80">
        <f t="shared" ref="I31" si="5">SUM(C31:H33)</f>
        <v>0</v>
      </c>
    </row>
    <row r="32" spans="1:9" ht="15" customHeight="1" x14ac:dyDescent="0.25">
      <c r="A32" s="78"/>
      <c r="B32" s="78"/>
      <c r="C32" s="87"/>
      <c r="D32" s="87"/>
      <c r="E32" s="87"/>
      <c r="F32" s="87"/>
      <c r="G32" s="89"/>
      <c r="H32" s="87"/>
      <c r="I32" s="80"/>
    </row>
    <row r="33" spans="1:9" ht="15.75" customHeight="1" thickBot="1" x14ac:dyDescent="0.3">
      <c r="A33" s="91"/>
      <c r="B33" s="91"/>
      <c r="C33" s="92"/>
      <c r="D33" s="92"/>
      <c r="E33" s="92"/>
      <c r="F33" s="92"/>
      <c r="G33" s="94"/>
      <c r="H33" s="92"/>
      <c r="I33" s="93"/>
    </row>
    <row r="34" spans="1:9" x14ac:dyDescent="0.25">
      <c r="A34" s="77" t="s">
        <v>29</v>
      </c>
      <c r="B34" s="77"/>
      <c r="C34" s="79">
        <f>SUM(C13:D33)</f>
        <v>0</v>
      </c>
      <c r="D34" s="79"/>
      <c r="E34" s="79">
        <f t="shared" ref="E34" si="6">SUM(E13:F33)</f>
        <v>0</v>
      </c>
      <c r="F34" s="79"/>
      <c r="G34" s="81">
        <f>SUM(G13:G33)</f>
        <v>0</v>
      </c>
      <c r="H34" s="83">
        <f>SUM(H13:H33)</f>
        <v>0</v>
      </c>
      <c r="I34" s="79">
        <f t="shared" ref="I34" si="7">SUM(C34:H36)</f>
        <v>0</v>
      </c>
    </row>
    <row r="35" spans="1:9" x14ac:dyDescent="0.25">
      <c r="A35" s="78"/>
      <c r="B35" s="78"/>
      <c r="C35" s="80"/>
      <c r="D35" s="80"/>
      <c r="E35" s="80"/>
      <c r="F35" s="80"/>
      <c r="G35" s="81"/>
      <c r="H35" s="84"/>
      <c r="I35" s="80"/>
    </row>
    <row r="36" spans="1:9" x14ac:dyDescent="0.25">
      <c r="A36" s="78"/>
      <c r="B36" s="78"/>
      <c r="C36" s="80"/>
      <c r="D36" s="80"/>
      <c r="E36" s="80"/>
      <c r="F36" s="80"/>
      <c r="G36" s="82"/>
      <c r="H36" s="84"/>
      <c r="I36" s="80"/>
    </row>
    <row r="39" spans="1:9" ht="15" customHeight="1" x14ac:dyDescent="0.25">
      <c r="A39" s="86" t="s">
        <v>133</v>
      </c>
      <c r="B39" s="86"/>
      <c r="C39" s="86"/>
      <c r="D39" s="86"/>
      <c r="E39" s="86"/>
      <c r="F39" s="86"/>
      <c r="G39" s="86"/>
      <c r="H39" s="86"/>
      <c r="I39" s="86"/>
    </row>
    <row r="40" spans="1:9" x14ac:dyDescent="0.25">
      <c r="A40" s="86"/>
      <c r="B40" s="86"/>
      <c r="C40" s="86"/>
      <c r="D40" s="86"/>
      <c r="E40" s="86"/>
      <c r="F40" s="86"/>
      <c r="G40" s="86"/>
      <c r="H40" s="86"/>
      <c r="I40" s="86"/>
    </row>
    <row r="41" spans="1:9" x14ac:dyDescent="0.25">
      <c r="A41" s="85" t="s">
        <v>92</v>
      </c>
      <c r="B41" s="85"/>
      <c r="C41" s="85"/>
      <c r="D41" s="85"/>
      <c r="E41" s="85"/>
      <c r="F41" s="85"/>
      <c r="G41" s="85"/>
      <c r="H41" s="85"/>
      <c r="I41" s="85"/>
    </row>
    <row r="50" spans="1:3" x14ac:dyDescent="0.25">
      <c r="A50" s="66" t="s">
        <v>30</v>
      </c>
      <c r="B50" s="66"/>
      <c r="C50" s="2" t="str">
        <f>IF(ISBLANK(Forside!D42)," ",Forside!D42)</f>
        <v xml:space="preserve"> </v>
      </c>
    </row>
  </sheetData>
  <sheetProtection sheet="1" objects="1" scenarios="1"/>
  <mergeCells count="63">
    <mergeCell ref="A1:B1"/>
    <mergeCell ref="C1:G1"/>
    <mergeCell ref="A2:B2"/>
    <mergeCell ref="C2:G2"/>
    <mergeCell ref="A4:I5"/>
    <mergeCell ref="G9:G12"/>
    <mergeCell ref="H9:H12"/>
    <mergeCell ref="G13:G15"/>
    <mergeCell ref="H13:H15"/>
    <mergeCell ref="A6:I7"/>
    <mergeCell ref="I9:I12"/>
    <mergeCell ref="A13:B15"/>
    <mergeCell ref="C13:D15"/>
    <mergeCell ref="E13:F15"/>
    <mergeCell ref="I13:I15"/>
    <mergeCell ref="C9:D12"/>
    <mergeCell ref="A9:B12"/>
    <mergeCell ref="E9:F12"/>
    <mergeCell ref="I19:I21"/>
    <mergeCell ref="A16:B18"/>
    <mergeCell ref="C16:D18"/>
    <mergeCell ref="E16:F18"/>
    <mergeCell ref="I16:I18"/>
    <mergeCell ref="G16:G18"/>
    <mergeCell ref="H16:H18"/>
    <mergeCell ref="G19:G21"/>
    <mergeCell ref="H19:H21"/>
    <mergeCell ref="A19:B21"/>
    <mergeCell ref="C19:D21"/>
    <mergeCell ref="E19:F21"/>
    <mergeCell ref="A25:B27"/>
    <mergeCell ref="C25:D27"/>
    <mergeCell ref="E25:F27"/>
    <mergeCell ref="I25:I27"/>
    <mergeCell ref="G25:G27"/>
    <mergeCell ref="H25:H27"/>
    <mergeCell ref="A22:B24"/>
    <mergeCell ref="C22:D24"/>
    <mergeCell ref="E22:F24"/>
    <mergeCell ref="I22:I24"/>
    <mergeCell ref="G22:G24"/>
    <mergeCell ref="H22:H24"/>
    <mergeCell ref="A31:B33"/>
    <mergeCell ref="C31:D33"/>
    <mergeCell ref="E31:F33"/>
    <mergeCell ref="I31:I33"/>
    <mergeCell ref="G31:G33"/>
    <mergeCell ref="H31:H33"/>
    <mergeCell ref="A28:B30"/>
    <mergeCell ref="C28:D30"/>
    <mergeCell ref="E28:F30"/>
    <mergeCell ref="I28:I30"/>
    <mergeCell ref="G28:G30"/>
    <mergeCell ref="H28:H30"/>
    <mergeCell ref="A50:B50"/>
    <mergeCell ref="A34:B36"/>
    <mergeCell ref="C34:D36"/>
    <mergeCell ref="E34:F36"/>
    <mergeCell ref="I34:I36"/>
    <mergeCell ref="G34:G36"/>
    <mergeCell ref="H34:H36"/>
    <mergeCell ref="A41:I41"/>
    <mergeCell ref="A39:I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T43"/>
  <sheetViews>
    <sheetView zoomScaleNormal="100" workbookViewId="0">
      <selection activeCell="J11" sqref="J11:J12"/>
    </sheetView>
  </sheetViews>
  <sheetFormatPr defaultRowHeight="15" x14ac:dyDescent="0.25"/>
  <cols>
    <col min="1" max="1" width="11.5703125" customWidth="1"/>
    <col min="2" max="2" width="12.5703125" customWidth="1"/>
    <col min="3" max="3" width="8.28515625" customWidth="1"/>
    <col min="4" max="4" width="5.7109375" customWidth="1"/>
    <col min="5" max="5" width="9.42578125" customWidth="1"/>
    <col min="6" max="6" width="8.7109375" customWidth="1"/>
    <col min="7" max="8" width="8.42578125" customWidth="1"/>
    <col min="9" max="9" width="8.5703125" customWidth="1"/>
    <col min="12" max="18" width="9.28515625" hidden="1" customWidth="1"/>
    <col min="19" max="20" width="9.28515625" style="3" hidden="1" customWidth="1"/>
  </cols>
  <sheetData>
    <row r="1" spans="1:20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/>
      <c r="J1" s="1" t="s">
        <v>31</v>
      </c>
    </row>
    <row r="2" spans="1:20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20" ht="13.15" customHeight="1" x14ac:dyDescent="0.25">
      <c r="A3" s="72" t="s">
        <v>33</v>
      </c>
      <c r="B3" s="72"/>
      <c r="C3" s="72"/>
      <c r="D3" s="72"/>
      <c r="E3" s="72"/>
      <c r="F3" s="72"/>
      <c r="G3" s="72"/>
      <c r="H3" s="72"/>
      <c r="I3" s="72"/>
    </row>
    <row r="4" spans="1:20" ht="13.15" customHeight="1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20" ht="13.15" customHeight="1" x14ac:dyDescent="0.25">
      <c r="A5" s="73" t="s">
        <v>140</v>
      </c>
      <c r="B5" s="73"/>
      <c r="C5" s="73"/>
      <c r="D5" s="73"/>
      <c r="E5" s="73"/>
      <c r="F5" s="73"/>
      <c r="G5" s="73"/>
      <c r="H5" s="73"/>
      <c r="I5" s="73"/>
    </row>
    <row r="6" spans="1:20" ht="13.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20" ht="15" customHeight="1" x14ac:dyDescent="0.25">
      <c r="A7" s="97" t="s">
        <v>121</v>
      </c>
      <c r="B7" s="97"/>
      <c r="C7" s="110" t="s">
        <v>34</v>
      </c>
      <c r="D7" s="97"/>
      <c r="E7" s="110" t="s">
        <v>35</v>
      </c>
      <c r="F7" s="97"/>
      <c r="G7" s="110" t="s">
        <v>36</v>
      </c>
      <c r="H7" s="110" t="s">
        <v>37</v>
      </c>
      <c r="I7" s="111" t="s">
        <v>38</v>
      </c>
      <c r="J7" s="96" t="s">
        <v>120</v>
      </c>
    </row>
    <row r="8" spans="1:20" x14ac:dyDescent="0.25">
      <c r="A8" s="97"/>
      <c r="B8" s="97"/>
      <c r="C8" s="97"/>
      <c r="D8" s="97"/>
      <c r="E8" s="97"/>
      <c r="F8" s="97"/>
      <c r="G8" s="110"/>
      <c r="H8" s="110"/>
      <c r="I8" s="112"/>
      <c r="J8" s="96"/>
    </row>
    <row r="9" spans="1:20" x14ac:dyDescent="0.25">
      <c r="A9" s="97"/>
      <c r="B9" s="97"/>
      <c r="C9" s="97"/>
      <c r="D9" s="97"/>
      <c r="E9" s="97"/>
      <c r="F9" s="97"/>
      <c r="G9" s="110"/>
      <c r="H9" s="110"/>
      <c r="I9" s="112"/>
      <c r="J9" s="96"/>
    </row>
    <row r="10" spans="1:20" x14ac:dyDescent="0.25">
      <c r="A10" s="97"/>
      <c r="B10" s="97"/>
      <c r="C10" s="97"/>
      <c r="D10" s="97"/>
      <c r="E10" s="97"/>
      <c r="F10" s="97"/>
      <c r="G10" s="110"/>
      <c r="H10" s="110"/>
      <c r="I10" s="112"/>
      <c r="J10" s="96"/>
      <c r="S10" s="3">
        <v>1</v>
      </c>
      <c r="T10" s="3">
        <v>2</v>
      </c>
    </row>
    <row r="11" spans="1:20" ht="23.1" customHeight="1" x14ac:dyDescent="0.25">
      <c r="A11" s="108"/>
      <c r="B11" s="108"/>
      <c r="C11" s="108"/>
      <c r="D11" s="108"/>
      <c r="E11" s="108"/>
      <c r="F11" s="108"/>
      <c r="G11" s="98"/>
      <c r="H11" s="98"/>
      <c r="I11" s="98"/>
      <c r="J11" s="98"/>
      <c r="L11">
        <f>C11</f>
        <v>0</v>
      </c>
      <c r="M11" s="102">
        <v>1</v>
      </c>
      <c r="N11" s="102"/>
      <c r="O11" s="102"/>
      <c r="P11" s="102"/>
      <c r="Q11" s="102"/>
      <c r="R11" s="102"/>
      <c r="S11" s="3">
        <f>SUMIFS($I$11:$I$32,$L$11:$L$32,M11,$J$11:$J$32,$S$10)</f>
        <v>0</v>
      </c>
      <c r="T11" s="3">
        <f>SUMIFS($I$11:$I$32,$L$11:$L$32,M11,$J$11:$J$32,$T$10)</f>
        <v>0</v>
      </c>
    </row>
    <row r="12" spans="1:20" ht="23.1" customHeight="1" x14ac:dyDescent="0.25">
      <c r="A12" s="108"/>
      <c r="B12" s="108"/>
      <c r="C12" s="108"/>
      <c r="D12" s="108"/>
      <c r="E12" s="108"/>
      <c r="F12" s="108"/>
      <c r="G12" s="98"/>
      <c r="H12" s="98"/>
      <c r="I12" s="98"/>
      <c r="J12" s="98"/>
      <c r="M12" s="102">
        <v>2</v>
      </c>
      <c r="N12" s="102"/>
      <c r="O12" s="102"/>
      <c r="P12" s="102"/>
      <c r="Q12" s="102"/>
      <c r="R12" s="102"/>
      <c r="S12" s="3">
        <f t="shared" ref="S12:S15" si="0">SUMIFS($I$11:$I$32,$L$11:$L$32,M12,$J$11:$J$32,$S$10)</f>
        <v>0</v>
      </c>
      <c r="T12" s="3">
        <f t="shared" ref="T12:T15" si="1">SUMIFS($I$11:$I$32,$L$11:$L$32,M12,$J$11:$J$32,$T$10)</f>
        <v>0</v>
      </c>
    </row>
    <row r="13" spans="1:20" ht="23.1" customHeight="1" x14ac:dyDescent="0.25">
      <c r="A13" s="108"/>
      <c r="B13" s="108"/>
      <c r="C13" s="108"/>
      <c r="D13" s="108"/>
      <c r="E13" s="108"/>
      <c r="F13" s="108"/>
      <c r="G13" s="98"/>
      <c r="H13" s="98"/>
      <c r="I13" s="98"/>
      <c r="J13" s="98"/>
      <c r="L13">
        <f>C13</f>
        <v>0</v>
      </c>
      <c r="M13" s="102">
        <v>3</v>
      </c>
      <c r="N13" s="102"/>
      <c r="O13" s="102"/>
      <c r="P13" s="102"/>
      <c r="Q13" s="102"/>
      <c r="R13" s="102"/>
      <c r="S13" s="3">
        <f t="shared" si="0"/>
        <v>0</v>
      </c>
      <c r="T13" s="3">
        <f t="shared" si="1"/>
        <v>0</v>
      </c>
    </row>
    <row r="14" spans="1:20" ht="23.1" customHeight="1" x14ac:dyDescent="0.25">
      <c r="A14" s="108"/>
      <c r="B14" s="108"/>
      <c r="C14" s="108"/>
      <c r="D14" s="108"/>
      <c r="E14" s="108"/>
      <c r="F14" s="108"/>
      <c r="G14" s="98"/>
      <c r="H14" s="98"/>
      <c r="I14" s="98"/>
      <c r="J14" s="98"/>
      <c r="M14" s="102">
        <v>4</v>
      </c>
      <c r="N14" s="102"/>
      <c r="O14" s="102"/>
      <c r="P14" s="102"/>
      <c r="Q14" s="102"/>
      <c r="R14" s="102"/>
      <c r="S14" s="3">
        <f t="shared" si="0"/>
        <v>0</v>
      </c>
      <c r="T14" s="3">
        <f t="shared" si="1"/>
        <v>0</v>
      </c>
    </row>
    <row r="15" spans="1:20" ht="23.1" customHeight="1" x14ac:dyDescent="0.25">
      <c r="A15" s="108"/>
      <c r="B15" s="108"/>
      <c r="C15" s="108"/>
      <c r="D15" s="108"/>
      <c r="E15" s="108"/>
      <c r="F15" s="108"/>
      <c r="G15" s="98"/>
      <c r="H15" s="98"/>
      <c r="I15" s="98"/>
      <c r="J15" s="98"/>
      <c r="L15">
        <f>C15</f>
        <v>0</v>
      </c>
      <c r="M15" s="102">
        <v>5</v>
      </c>
      <c r="N15" s="102"/>
      <c r="O15" s="102"/>
      <c r="P15" s="102"/>
      <c r="Q15" s="102"/>
      <c r="R15" s="102"/>
      <c r="S15" s="3">
        <f t="shared" si="0"/>
        <v>0</v>
      </c>
      <c r="T15" s="3">
        <f t="shared" si="1"/>
        <v>0</v>
      </c>
    </row>
    <row r="16" spans="1:20" ht="23.1" customHeight="1" x14ac:dyDescent="0.25">
      <c r="A16" s="108"/>
      <c r="B16" s="108"/>
      <c r="C16" s="108"/>
      <c r="D16" s="108"/>
      <c r="E16" s="108"/>
      <c r="F16" s="108"/>
      <c r="G16" s="98"/>
      <c r="H16" s="98"/>
      <c r="I16" s="98"/>
      <c r="J16" s="98"/>
    </row>
    <row r="17" spans="1:20" ht="23.1" customHeight="1" x14ac:dyDescent="0.25">
      <c r="A17" s="108"/>
      <c r="B17" s="108"/>
      <c r="C17" s="108"/>
      <c r="D17" s="108"/>
      <c r="E17" s="108"/>
      <c r="F17" s="108"/>
      <c r="G17" s="98"/>
      <c r="H17" s="98"/>
      <c r="I17" s="98"/>
      <c r="J17" s="98"/>
      <c r="L17">
        <f t="shared" ref="L17" si="2">C17</f>
        <v>0</v>
      </c>
      <c r="S17"/>
      <c r="T17"/>
    </row>
    <row r="18" spans="1:20" ht="23.1" customHeight="1" x14ac:dyDescent="0.25">
      <c r="A18" s="108"/>
      <c r="B18" s="108"/>
      <c r="C18" s="108"/>
      <c r="D18" s="108"/>
      <c r="E18" s="108"/>
      <c r="F18" s="108"/>
      <c r="G18" s="98"/>
      <c r="H18" s="98"/>
      <c r="I18" s="98"/>
      <c r="J18" s="98"/>
      <c r="S18"/>
      <c r="T18"/>
    </row>
    <row r="19" spans="1:20" ht="23.1" customHeight="1" x14ac:dyDescent="0.25">
      <c r="A19" s="108"/>
      <c r="B19" s="108"/>
      <c r="C19" s="108"/>
      <c r="D19" s="108"/>
      <c r="E19" s="108"/>
      <c r="F19" s="108"/>
      <c r="G19" s="98"/>
      <c r="H19" s="98"/>
      <c r="I19" s="98"/>
      <c r="J19" s="98"/>
      <c r="L19">
        <f t="shared" ref="L19" si="3">C19</f>
        <v>0</v>
      </c>
      <c r="S19"/>
      <c r="T19"/>
    </row>
    <row r="20" spans="1:20" ht="23.1" customHeight="1" x14ac:dyDescent="0.25">
      <c r="A20" s="108"/>
      <c r="B20" s="108"/>
      <c r="C20" s="108"/>
      <c r="D20" s="108"/>
      <c r="E20" s="108"/>
      <c r="F20" s="108"/>
      <c r="G20" s="98"/>
      <c r="H20" s="98"/>
      <c r="I20" s="98"/>
      <c r="J20" s="98"/>
      <c r="S20"/>
      <c r="T20"/>
    </row>
    <row r="21" spans="1:20" ht="23.1" customHeight="1" x14ac:dyDescent="0.25">
      <c r="A21" s="108"/>
      <c r="B21" s="108"/>
      <c r="C21" s="108"/>
      <c r="D21" s="108"/>
      <c r="E21" s="108"/>
      <c r="F21" s="108"/>
      <c r="G21" s="98"/>
      <c r="H21" s="98"/>
      <c r="I21" s="98"/>
      <c r="J21" s="98"/>
      <c r="L21">
        <f t="shared" ref="L21" si="4">C21</f>
        <v>0</v>
      </c>
      <c r="S21"/>
      <c r="T21"/>
    </row>
    <row r="22" spans="1:20" ht="23.1" customHeight="1" x14ac:dyDescent="0.25">
      <c r="A22" s="108"/>
      <c r="B22" s="108"/>
      <c r="C22" s="108"/>
      <c r="D22" s="108"/>
      <c r="E22" s="108"/>
      <c r="F22" s="108"/>
      <c r="G22" s="98"/>
      <c r="H22" s="98"/>
      <c r="I22" s="98"/>
      <c r="J22" s="98"/>
      <c r="S22"/>
      <c r="T22"/>
    </row>
    <row r="23" spans="1:20" ht="23.1" customHeight="1" x14ac:dyDescent="0.25">
      <c r="A23" s="108"/>
      <c r="B23" s="108"/>
      <c r="C23" s="108"/>
      <c r="D23" s="108"/>
      <c r="E23" s="108"/>
      <c r="F23" s="108"/>
      <c r="G23" s="98"/>
      <c r="H23" s="98"/>
      <c r="I23" s="98"/>
      <c r="J23" s="98"/>
      <c r="L23">
        <f t="shared" ref="L23" si="5">C23</f>
        <v>0</v>
      </c>
      <c r="S23"/>
      <c r="T23"/>
    </row>
    <row r="24" spans="1:20" ht="23.1" customHeight="1" x14ac:dyDescent="0.25">
      <c r="A24" s="108"/>
      <c r="B24" s="108"/>
      <c r="C24" s="108"/>
      <c r="D24" s="108"/>
      <c r="E24" s="108"/>
      <c r="F24" s="108"/>
      <c r="G24" s="98"/>
      <c r="H24" s="98"/>
      <c r="I24" s="98"/>
      <c r="J24" s="98"/>
      <c r="S24"/>
      <c r="T24"/>
    </row>
    <row r="25" spans="1:20" ht="23.1" customHeight="1" x14ac:dyDescent="0.25">
      <c r="A25" s="108"/>
      <c r="B25" s="108"/>
      <c r="C25" s="108"/>
      <c r="D25" s="108"/>
      <c r="E25" s="108"/>
      <c r="F25" s="108"/>
      <c r="G25" s="98"/>
      <c r="H25" s="98"/>
      <c r="I25" s="98"/>
      <c r="J25" s="98"/>
      <c r="L25">
        <f t="shared" ref="L25" si="6">C25</f>
        <v>0</v>
      </c>
      <c r="S25"/>
      <c r="T25"/>
    </row>
    <row r="26" spans="1:20" ht="23.1" customHeight="1" x14ac:dyDescent="0.25">
      <c r="A26" s="108"/>
      <c r="B26" s="108"/>
      <c r="C26" s="108"/>
      <c r="D26" s="108"/>
      <c r="E26" s="108"/>
      <c r="F26" s="108"/>
      <c r="G26" s="98"/>
      <c r="H26" s="98"/>
      <c r="I26" s="98"/>
      <c r="J26" s="98"/>
      <c r="S26"/>
      <c r="T26"/>
    </row>
    <row r="27" spans="1:20" ht="23.1" customHeight="1" x14ac:dyDescent="0.25">
      <c r="A27" s="108"/>
      <c r="B27" s="108"/>
      <c r="C27" s="108"/>
      <c r="D27" s="108"/>
      <c r="E27" s="108"/>
      <c r="F27" s="108"/>
      <c r="G27" s="98"/>
      <c r="H27" s="98"/>
      <c r="I27" s="98"/>
      <c r="J27" s="98"/>
      <c r="L27">
        <f t="shared" ref="L27" si="7">C27</f>
        <v>0</v>
      </c>
      <c r="S27"/>
      <c r="T27"/>
    </row>
    <row r="28" spans="1:20" ht="23.1" customHeight="1" x14ac:dyDescent="0.25">
      <c r="A28" s="108"/>
      <c r="B28" s="108"/>
      <c r="C28" s="108"/>
      <c r="D28" s="108"/>
      <c r="E28" s="108"/>
      <c r="F28" s="108"/>
      <c r="G28" s="98"/>
      <c r="H28" s="98"/>
      <c r="I28" s="98"/>
      <c r="J28" s="98"/>
      <c r="S28"/>
      <c r="T28"/>
    </row>
    <row r="29" spans="1:20" ht="23.1" customHeight="1" x14ac:dyDescent="0.25">
      <c r="A29" s="108"/>
      <c r="B29" s="108"/>
      <c r="C29" s="108"/>
      <c r="D29" s="108"/>
      <c r="E29" s="108"/>
      <c r="F29" s="108"/>
      <c r="G29" s="98"/>
      <c r="H29" s="98"/>
      <c r="I29" s="98"/>
      <c r="J29" s="98"/>
      <c r="L29">
        <f t="shared" ref="L29" si="8">C29</f>
        <v>0</v>
      </c>
      <c r="S29"/>
      <c r="T29"/>
    </row>
    <row r="30" spans="1:20" ht="23.1" customHeight="1" x14ac:dyDescent="0.25">
      <c r="A30" s="108"/>
      <c r="B30" s="108"/>
      <c r="C30" s="108"/>
      <c r="D30" s="108"/>
      <c r="E30" s="108"/>
      <c r="F30" s="108"/>
      <c r="G30" s="98"/>
      <c r="H30" s="98"/>
      <c r="I30" s="98"/>
      <c r="J30" s="98"/>
      <c r="S30"/>
      <c r="T30"/>
    </row>
    <row r="31" spans="1:20" ht="23.1" customHeight="1" x14ac:dyDescent="0.25">
      <c r="A31" s="108"/>
      <c r="B31" s="108"/>
      <c r="C31" s="108"/>
      <c r="D31" s="108"/>
      <c r="E31" s="108"/>
      <c r="F31" s="108"/>
      <c r="G31" s="98"/>
      <c r="H31" s="98"/>
      <c r="I31" s="98"/>
      <c r="J31" s="98"/>
      <c r="L31">
        <f t="shared" ref="L31" si="9">C31</f>
        <v>0</v>
      </c>
      <c r="S31"/>
      <c r="T31"/>
    </row>
    <row r="32" spans="1:20" ht="23.1" customHeight="1" thickBot="1" x14ac:dyDescent="0.3">
      <c r="A32" s="109"/>
      <c r="B32" s="109"/>
      <c r="C32" s="109"/>
      <c r="D32" s="109"/>
      <c r="E32" s="109"/>
      <c r="F32" s="109"/>
      <c r="G32" s="99"/>
      <c r="H32" s="99"/>
      <c r="I32" s="99"/>
      <c r="J32" s="99"/>
      <c r="S32"/>
      <c r="T32"/>
    </row>
    <row r="33" spans="1:10" ht="10.15" customHeight="1" x14ac:dyDescent="0.25">
      <c r="A33" s="105">
        <f>COUNTA(A11:B32)</f>
        <v>0</v>
      </c>
      <c r="B33" s="105"/>
      <c r="C33" s="107"/>
      <c r="D33" s="107"/>
      <c r="E33" s="107"/>
      <c r="F33" s="107"/>
      <c r="G33" s="79">
        <f>COUNTA(G11:G32)</f>
        <v>0</v>
      </c>
      <c r="H33" s="79">
        <f>COUNTA(H11:H32)</f>
        <v>0</v>
      </c>
      <c r="I33" s="79">
        <f>SUM(I11:I32)</f>
        <v>0</v>
      </c>
      <c r="J33" s="100"/>
    </row>
    <row r="34" spans="1:10" ht="10.15" customHeight="1" x14ac:dyDescent="0.25">
      <c r="A34" s="106"/>
      <c r="B34" s="106"/>
      <c r="C34" s="95"/>
      <c r="D34" s="95"/>
      <c r="E34" s="95"/>
      <c r="F34" s="95"/>
      <c r="G34" s="80"/>
      <c r="H34" s="80"/>
      <c r="I34" s="80"/>
      <c r="J34" s="101"/>
    </row>
    <row r="35" spans="1:10" ht="15" customHeight="1" x14ac:dyDescent="0.25">
      <c r="A35" s="13"/>
      <c r="B35" s="13"/>
      <c r="C35" s="13"/>
      <c r="D35" s="13"/>
      <c r="E35" s="13"/>
      <c r="F35" s="13"/>
      <c r="G35" s="8"/>
      <c r="H35" s="8"/>
      <c r="I35" s="8"/>
    </row>
    <row r="36" spans="1:10" ht="12" customHeight="1" x14ac:dyDescent="0.25">
      <c r="A36" s="104" t="s">
        <v>103</v>
      </c>
      <c r="B36" s="104"/>
      <c r="C36" s="104"/>
      <c r="D36" s="104"/>
      <c r="E36" s="104"/>
      <c r="F36" s="104"/>
      <c r="G36" s="104"/>
      <c r="H36" s="104"/>
      <c r="I36" s="104"/>
    </row>
    <row r="37" spans="1:10" ht="12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10" ht="10.15" customHeight="1" x14ac:dyDescent="0.25">
      <c r="A38" s="103" t="s">
        <v>39</v>
      </c>
      <c r="B38" s="103"/>
      <c r="C38" s="103"/>
      <c r="D38" s="103"/>
      <c r="E38" s="103"/>
      <c r="F38" s="103"/>
      <c r="G38" s="103"/>
      <c r="H38" s="103"/>
      <c r="I38" s="103"/>
    </row>
    <row r="39" spans="1:10" ht="10.1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0" ht="1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10" x14ac:dyDescent="0.25">
      <c r="A43" s="66" t="s">
        <v>32</v>
      </c>
      <c r="B43" s="66"/>
      <c r="C43" s="2" t="str">
        <f>IF(ISBLANK(Forside!D42)," ",Forside!D42)</f>
        <v xml:space="preserve"> </v>
      </c>
    </row>
  </sheetData>
  <sheetProtection sheet="1" objects="1" scenarios="1"/>
  <mergeCells count="105">
    <mergeCell ref="A1:B1"/>
    <mergeCell ref="C1:G1"/>
    <mergeCell ref="A2:B2"/>
    <mergeCell ref="C2:G2"/>
    <mergeCell ref="A43:B43"/>
    <mergeCell ref="A3:I4"/>
    <mergeCell ref="A5:I6"/>
    <mergeCell ref="A7:B10"/>
    <mergeCell ref="C7:D10"/>
    <mergeCell ref="E7:F10"/>
    <mergeCell ref="A13:B14"/>
    <mergeCell ref="C13:D14"/>
    <mergeCell ref="E13:F14"/>
    <mergeCell ref="G13:G14"/>
    <mergeCell ref="H13:H14"/>
    <mergeCell ref="I13:I14"/>
    <mergeCell ref="I7:I10"/>
    <mergeCell ref="G7:G10"/>
    <mergeCell ref="H7:H10"/>
    <mergeCell ref="A11:B12"/>
    <mergeCell ref="C11:D12"/>
    <mergeCell ref="E11:F12"/>
    <mergeCell ref="G11:G12"/>
    <mergeCell ref="H11:H12"/>
    <mergeCell ref="I11:I12"/>
    <mergeCell ref="A17:B18"/>
    <mergeCell ref="C17:D18"/>
    <mergeCell ref="E17:F18"/>
    <mergeCell ref="G17:G18"/>
    <mergeCell ref="H17:H18"/>
    <mergeCell ref="I17:I18"/>
    <mergeCell ref="A15:B16"/>
    <mergeCell ref="C15:D16"/>
    <mergeCell ref="E15:F16"/>
    <mergeCell ref="G15:G16"/>
    <mergeCell ref="H15:H16"/>
    <mergeCell ref="I15:I16"/>
    <mergeCell ref="A21:B22"/>
    <mergeCell ref="C21:D22"/>
    <mergeCell ref="E21:F22"/>
    <mergeCell ref="G21:G22"/>
    <mergeCell ref="H21:H22"/>
    <mergeCell ref="I21:I22"/>
    <mergeCell ref="A19:B20"/>
    <mergeCell ref="C19:D20"/>
    <mergeCell ref="E19:F20"/>
    <mergeCell ref="G19:G20"/>
    <mergeCell ref="H19:H20"/>
    <mergeCell ref="I19:I20"/>
    <mergeCell ref="A25:B26"/>
    <mergeCell ref="C25:D26"/>
    <mergeCell ref="E25:F26"/>
    <mergeCell ref="G25:G26"/>
    <mergeCell ref="H25:H26"/>
    <mergeCell ref="I25:I26"/>
    <mergeCell ref="A23:B24"/>
    <mergeCell ref="C23:D24"/>
    <mergeCell ref="E23:F24"/>
    <mergeCell ref="G23:G24"/>
    <mergeCell ref="H23:H24"/>
    <mergeCell ref="I23:I24"/>
    <mergeCell ref="A29:B30"/>
    <mergeCell ref="C29:D30"/>
    <mergeCell ref="E29:F30"/>
    <mergeCell ref="G29:G30"/>
    <mergeCell ref="H29:H30"/>
    <mergeCell ref="I29:I30"/>
    <mergeCell ref="A27:B28"/>
    <mergeCell ref="C27:D28"/>
    <mergeCell ref="E27:F28"/>
    <mergeCell ref="G27:G28"/>
    <mergeCell ref="H27:H28"/>
    <mergeCell ref="I27:I28"/>
    <mergeCell ref="A38:I39"/>
    <mergeCell ref="A36:I37"/>
    <mergeCell ref="A33:B34"/>
    <mergeCell ref="C33:D34"/>
    <mergeCell ref="E33:F34"/>
    <mergeCell ref="G33:G34"/>
    <mergeCell ref="H33:H34"/>
    <mergeCell ref="I33:I34"/>
    <mergeCell ref="A31:B32"/>
    <mergeCell ref="C31:D32"/>
    <mergeCell ref="E31:F32"/>
    <mergeCell ref="G31:G32"/>
    <mergeCell ref="H31:H32"/>
    <mergeCell ref="I31:I32"/>
    <mergeCell ref="J27:J28"/>
    <mergeCell ref="J29:J30"/>
    <mergeCell ref="J31:J32"/>
    <mergeCell ref="J33:J34"/>
    <mergeCell ref="M11:R11"/>
    <mergeCell ref="M12:R12"/>
    <mergeCell ref="M13:R13"/>
    <mergeCell ref="M14:R14"/>
    <mergeCell ref="J7:J10"/>
    <mergeCell ref="J11:J12"/>
    <mergeCell ref="J13:J14"/>
    <mergeCell ref="J15:J16"/>
    <mergeCell ref="J17:J18"/>
    <mergeCell ref="J19:J20"/>
    <mergeCell ref="J21:J22"/>
    <mergeCell ref="J23:J24"/>
    <mergeCell ref="J25:J26"/>
    <mergeCell ref="M15:R15"/>
  </mergeCells>
  <pageMargins left="0.7" right="0.7" top="0.75" bottom="0.75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Validitet!$A$100:$A$101</xm:f>
          </x14:formula1>
          <xm:sqref>J11:J32</xm:sqref>
        </x14:dataValidation>
        <x14:dataValidation type="list" allowBlank="1" showInputMessage="1" showErrorMessage="1" xr:uid="{00000000-0002-0000-0300-000001000000}">
          <x14:formula1>
            <xm:f>Validitet!$G$95:$G$99</xm:f>
          </x14:formula1>
          <xm:sqref>C11:D32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T43"/>
  <sheetViews>
    <sheetView zoomScaleNormal="100" workbookViewId="0">
      <selection activeCell="Y25" sqref="Y25"/>
    </sheetView>
  </sheetViews>
  <sheetFormatPr defaultColWidth="9.28515625" defaultRowHeight="15" x14ac:dyDescent="0.25"/>
  <cols>
    <col min="1" max="1" width="11.5703125" customWidth="1"/>
    <col min="2" max="2" width="12.5703125" customWidth="1"/>
    <col min="3" max="3" width="8.28515625" customWidth="1"/>
    <col min="4" max="4" width="5.7109375" customWidth="1"/>
    <col min="5" max="5" width="9.42578125" customWidth="1"/>
    <col min="6" max="6" width="8.7109375" customWidth="1"/>
    <col min="7" max="8" width="8.42578125" customWidth="1"/>
    <col min="9" max="9" width="8.5703125" customWidth="1"/>
    <col min="12" max="18" width="9.28515625" hidden="1" customWidth="1"/>
    <col min="19" max="20" width="9.28515625" style="3" hidden="1" customWidth="1"/>
  </cols>
  <sheetData>
    <row r="1" spans="1:20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/>
      <c r="J1" s="1" t="s">
        <v>31</v>
      </c>
    </row>
    <row r="2" spans="1:20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20" ht="13.15" customHeight="1" x14ac:dyDescent="0.25">
      <c r="A3" s="72" t="s">
        <v>33</v>
      </c>
      <c r="B3" s="72"/>
      <c r="C3" s="72"/>
      <c r="D3" s="72"/>
      <c r="E3" s="72"/>
      <c r="F3" s="72"/>
      <c r="G3" s="72"/>
      <c r="H3" s="72"/>
      <c r="I3" s="72"/>
    </row>
    <row r="4" spans="1:20" ht="13.15" customHeight="1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20" ht="13.15" customHeight="1" x14ac:dyDescent="0.25">
      <c r="A5" s="73" t="s">
        <v>140</v>
      </c>
      <c r="B5" s="73"/>
      <c r="C5" s="73"/>
      <c r="D5" s="73"/>
      <c r="E5" s="73"/>
      <c r="F5" s="73"/>
      <c r="G5" s="73"/>
      <c r="H5" s="73"/>
      <c r="I5" s="73"/>
    </row>
    <row r="6" spans="1:20" ht="13.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20" ht="15" customHeight="1" x14ac:dyDescent="0.25">
      <c r="A7" s="97" t="s">
        <v>121</v>
      </c>
      <c r="B7" s="97"/>
      <c r="C7" s="110" t="s">
        <v>34</v>
      </c>
      <c r="D7" s="97"/>
      <c r="E7" s="110" t="s">
        <v>35</v>
      </c>
      <c r="F7" s="97"/>
      <c r="G7" s="110" t="s">
        <v>36</v>
      </c>
      <c r="H7" s="110" t="s">
        <v>37</v>
      </c>
      <c r="I7" s="111" t="s">
        <v>38</v>
      </c>
      <c r="J7" s="96" t="s">
        <v>120</v>
      </c>
    </row>
    <row r="8" spans="1:20" x14ac:dyDescent="0.25">
      <c r="A8" s="97"/>
      <c r="B8" s="97"/>
      <c r="C8" s="97"/>
      <c r="D8" s="97"/>
      <c r="E8" s="97"/>
      <c r="F8" s="97"/>
      <c r="G8" s="110"/>
      <c r="H8" s="110"/>
      <c r="I8" s="112"/>
      <c r="J8" s="96"/>
    </row>
    <row r="9" spans="1:20" x14ac:dyDescent="0.25">
      <c r="A9" s="97"/>
      <c r="B9" s="97"/>
      <c r="C9" s="97"/>
      <c r="D9" s="97"/>
      <c r="E9" s="97"/>
      <c r="F9" s="97"/>
      <c r="G9" s="110"/>
      <c r="H9" s="110"/>
      <c r="I9" s="112"/>
      <c r="J9" s="96"/>
    </row>
    <row r="10" spans="1:20" x14ac:dyDescent="0.25">
      <c r="A10" s="97"/>
      <c r="B10" s="97"/>
      <c r="C10" s="97"/>
      <c r="D10" s="97"/>
      <c r="E10" s="97"/>
      <c r="F10" s="97"/>
      <c r="G10" s="110"/>
      <c r="H10" s="110"/>
      <c r="I10" s="112"/>
      <c r="J10" s="96"/>
      <c r="S10" s="3">
        <v>1</v>
      </c>
      <c r="T10" s="3">
        <v>2</v>
      </c>
    </row>
    <row r="11" spans="1:20" ht="23.1" customHeight="1" x14ac:dyDescent="0.25">
      <c r="A11" s="108"/>
      <c r="B11" s="108"/>
      <c r="C11" s="108"/>
      <c r="D11" s="108"/>
      <c r="E11" s="108"/>
      <c r="F11" s="108"/>
      <c r="G11" s="98"/>
      <c r="H11" s="98"/>
      <c r="I11" s="98"/>
      <c r="J11" s="98"/>
      <c r="L11">
        <f>C11</f>
        <v>0</v>
      </c>
      <c r="M11" s="102">
        <v>1</v>
      </c>
      <c r="N11" s="102"/>
      <c r="O11" s="102"/>
      <c r="P11" s="102"/>
      <c r="Q11" s="102"/>
      <c r="R11" s="102"/>
      <c r="S11" s="3">
        <f>SUMIFS($I$11:$I$32,$L$11:$L$32,M11,$J$11:$J$32,$S$10)</f>
        <v>0</v>
      </c>
      <c r="T11" s="3">
        <f>SUMIFS($I$11:$I$32,$L$11:$L$32,M11,$J$11:$J$32,$T$10)</f>
        <v>0</v>
      </c>
    </row>
    <row r="12" spans="1:20" ht="23.1" customHeight="1" x14ac:dyDescent="0.25">
      <c r="A12" s="108"/>
      <c r="B12" s="108"/>
      <c r="C12" s="108"/>
      <c r="D12" s="108"/>
      <c r="E12" s="108"/>
      <c r="F12" s="108"/>
      <c r="G12" s="98"/>
      <c r="H12" s="98"/>
      <c r="I12" s="98"/>
      <c r="J12" s="98"/>
      <c r="M12" s="102">
        <v>2</v>
      </c>
      <c r="N12" s="102"/>
      <c r="O12" s="102"/>
      <c r="P12" s="102"/>
      <c r="Q12" s="102"/>
      <c r="R12" s="102"/>
      <c r="S12" s="3">
        <f t="shared" ref="S12:S15" si="0">SUMIFS($I$11:$I$32,$L$11:$L$32,M12,$J$11:$J$32,$S$10)</f>
        <v>0</v>
      </c>
      <c r="T12" s="3">
        <f t="shared" ref="T12:T15" si="1">SUMIFS($I$11:$I$32,$L$11:$L$32,M12,$J$11:$J$32,$T$10)</f>
        <v>0</v>
      </c>
    </row>
    <row r="13" spans="1:20" ht="23.1" customHeight="1" x14ac:dyDescent="0.25">
      <c r="A13" s="108"/>
      <c r="B13" s="108"/>
      <c r="C13" s="108"/>
      <c r="D13" s="108"/>
      <c r="E13" s="108"/>
      <c r="F13" s="108"/>
      <c r="G13" s="98"/>
      <c r="H13" s="98"/>
      <c r="I13" s="98"/>
      <c r="J13" s="98"/>
      <c r="L13">
        <f>C13</f>
        <v>0</v>
      </c>
      <c r="M13" s="102">
        <v>3</v>
      </c>
      <c r="N13" s="102"/>
      <c r="O13" s="102"/>
      <c r="P13" s="102"/>
      <c r="Q13" s="102"/>
      <c r="R13" s="102"/>
      <c r="S13" s="3">
        <f t="shared" si="0"/>
        <v>0</v>
      </c>
      <c r="T13" s="3">
        <f t="shared" si="1"/>
        <v>0</v>
      </c>
    </row>
    <row r="14" spans="1:20" ht="23.1" customHeight="1" x14ac:dyDescent="0.25">
      <c r="A14" s="108"/>
      <c r="B14" s="108"/>
      <c r="C14" s="108"/>
      <c r="D14" s="108"/>
      <c r="E14" s="108"/>
      <c r="F14" s="108"/>
      <c r="G14" s="98"/>
      <c r="H14" s="98"/>
      <c r="I14" s="98"/>
      <c r="J14" s="98"/>
      <c r="M14" s="102">
        <v>4</v>
      </c>
      <c r="N14" s="102"/>
      <c r="O14" s="102"/>
      <c r="P14" s="102"/>
      <c r="Q14" s="102"/>
      <c r="R14" s="102"/>
      <c r="S14" s="3">
        <f t="shared" si="0"/>
        <v>0</v>
      </c>
      <c r="T14" s="3">
        <f t="shared" si="1"/>
        <v>0</v>
      </c>
    </row>
    <row r="15" spans="1:20" ht="23.1" customHeight="1" x14ac:dyDescent="0.25">
      <c r="A15" s="108"/>
      <c r="B15" s="108"/>
      <c r="C15" s="108"/>
      <c r="D15" s="108"/>
      <c r="E15" s="108"/>
      <c r="F15" s="108"/>
      <c r="G15" s="98"/>
      <c r="H15" s="98"/>
      <c r="I15" s="98"/>
      <c r="J15" s="98"/>
      <c r="L15">
        <f>C15</f>
        <v>0</v>
      </c>
      <c r="M15" s="102">
        <v>5</v>
      </c>
      <c r="N15" s="102"/>
      <c r="O15" s="102"/>
      <c r="P15" s="102"/>
      <c r="Q15" s="102"/>
      <c r="R15" s="102"/>
      <c r="S15" s="3">
        <f t="shared" si="0"/>
        <v>0</v>
      </c>
      <c r="T15" s="3">
        <f t="shared" si="1"/>
        <v>0</v>
      </c>
    </row>
    <row r="16" spans="1:20" ht="23.1" customHeight="1" x14ac:dyDescent="0.25">
      <c r="A16" s="108"/>
      <c r="B16" s="108"/>
      <c r="C16" s="108"/>
      <c r="D16" s="108"/>
      <c r="E16" s="108"/>
      <c r="F16" s="108"/>
      <c r="G16" s="98"/>
      <c r="H16" s="98"/>
      <c r="I16" s="98"/>
      <c r="J16" s="98"/>
    </row>
    <row r="17" spans="1:20" ht="23.1" customHeight="1" x14ac:dyDescent="0.25">
      <c r="A17" s="108"/>
      <c r="B17" s="108"/>
      <c r="C17" s="108"/>
      <c r="D17" s="108"/>
      <c r="E17" s="108"/>
      <c r="F17" s="108"/>
      <c r="G17" s="98"/>
      <c r="H17" s="98"/>
      <c r="I17" s="98"/>
      <c r="J17" s="98"/>
      <c r="L17">
        <f t="shared" ref="L17" si="2">C17</f>
        <v>0</v>
      </c>
      <c r="S17"/>
      <c r="T17"/>
    </row>
    <row r="18" spans="1:20" ht="23.1" customHeight="1" x14ac:dyDescent="0.25">
      <c r="A18" s="108"/>
      <c r="B18" s="108"/>
      <c r="C18" s="108"/>
      <c r="D18" s="108"/>
      <c r="E18" s="108"/>
      <c r="F18" s="108"/>
      <c r="G18" s="98"/>
      <c r="H18" s="98"/>
      <c r="I18" s="98"/>
      <c r="J18" s="98"/>
      <c r="S18"/>
      <c r="T18"/>
    </row>
    <row r="19" spans="1:20" ht="23.1" customHeight="1" x14ac:dyDescent="0.25">
      <c r="A19" s="108"/>
      <c r="B19" s="108"/>
      <c r="C19" s="108"/>
      <c r="D19" s="108"/>
      <c r="E19" s="108"/>
      <c r="F19" s="108"/>
      <c r="G19" s="98"/>
      <c r="H19" s="98"/>
      <c r="I19" s="98"/>
      <c r="J19" s="98"/>
      <c r="L19">
        <f t="shared" ref="L19" si="3">C19</f>
        <v>0</v>
      </c>
      <c r="S19"/>
      <c r="T19"/>
    </row>
    <row r="20" spans="1:20" ht="23.1" customHeight="1" x14ac:dyDescent="0.25">
      <c r="A20" s="108"/>
      <c r="B20" s="108"/>
      <c r="C20" s="108"/>
      <c r="D20" s="108"/>
      <c r="E20" s="108"/>
      <c r="F20" s="108"/>
      <c r="G20" s="98"/>
      <c r="H20" s="98"/>
      <c r="I20" s="98"/>
      <c r="J20" s="98"/>
      <c r="S20"/>
      <c r="T20"/>
    </row>
    <row r="21" spans="1:20" ht="23.1" customHeight="1" x14ac:dyDescent="0.25">
      <c r="A21" s="108"/>
      <c r="B21" s="108"/>
      <c r="C21" s="108"/>
      <c r="D21" s="108"/>
      <c r="E21" s="108"/>
      <c r="F21" s="108"/>
      <c r="G21" s="98"/>
      <c r="H21" s="98"/>
      <c r="I21" s="98"/>
      <c r="J21" s="98"/>
      <c r="L21">
        <f t="shared" ref="L21" si="4">C21</f>
        <v>0</v>
      </c>
      <c r="S21"/>
      <c r="T21"/>
    </row>
    <row r="22" spans="1:20" ht="23.1" customHeight="1" x14ac:dyDescent="0.25">
      <c r="A22" s="108"/>
      <c r="B22" s="108"/>
      <c r="C22" s="108"/>
      <c r="D22" s="108"/>
      <c r="E22" s="108"/>
      <c r="F22" s="108"/>
      <c r="G22" s="98"/>
      <c r="H22" s="98"/>
      <c r="I22" s="98"/>
      <c r="J22" s="98"/>
      <c r="S22"/>
      <c r="T22"/>
    </row>
    <row r="23" spans="1:20" ht="23.1" customHeight="1" x14ac:dyDescent="0.25">
      <c r="A23" s="108"/>
      <c r="B23" s="108"/>
      <c r="C23" s="108"/>
      <c r="D23" s="108"/>
      <c r="E23" s="108"/>
      <c r="F23" s="108"/>
      <c r="G23" s="98"/>
      <c r="H23" s="98"/>
      <c r="I23" s="98"/>
      <c r="J23" s="98"/>
      <c r="L23">
        <f t="shared" ref="L23" si="5">C23</f>
        <v>0</v>
      </c>
      <c r="S23"/>
      <c r="T23"/>
    </row>
    <row r="24" spans="1:20" ht="23.1" customHeight="1" x14ac:dyDescent="0.25">
      <c r="A24" s="108"/>
      <c r="B24" s="108"/>
      <c r="C24" s="108"/>
      <c r="D24" s="108"/>
      <c r="E24" s="108"/>
      <c r="F24" s="108"/>
      <c r="G24" s="98"/>
      <c r="H24" s="98"/>
      <c r="I24" s="98"/>
      <c r="J24" s="98"/>
      <c r="S24"/>
      <c r="T24"/>
    </row>
    <row r="25" spans="1:20" ht="23.1" customHeight="1" x14ac:dyDescent="0.25">
      <c r="A25" s="108"/>
      <c r="B25" s="108"/>
      <c r="C25" s="108"/>
      <c r="D25" s="108"/>
      <c r="E25" s="108"/>
      <c r="F25" s="108"/>
      <c r="G25" s="98"/>
      <c r="H25" s="98"/>
      <c r="I25" s="98"/>
      <c r="J25" s="98"/>
      <c r="L25">
        <f t="shared" ref="L25" si="6">C25</f>
        <v>0</v>
      </c>
      <c r="S25"/>
      <c r="T25"/>
    </row>
    <row r="26" spans="1:20" ht="23.1" customHeight="1" x14ac:dyDescent="0.25">
      <c r="A26" s="108"/>
      <c r="B26" s="108"/>
      <c r="C26" s="108"/>
      <c r="D26" s="108"/>
      <c r="E26" s="108"/>
      <c r="F26" s="108"/>
      <c r="G26" s="98"/>
      <c r="H26" s="98"/>
      <c r="I26" s="98"/>
      <c r="J26" s="98"/>
      <c r="S26"/>
      <c r="T26"/>
    </row>
    <row r="27" spans="1:20" ht="23.1" customHeight="1" x14ac:dyDescent="0.25">
      <c r="A27" s="108"/>
      <c r="B27" s="108"/>
      <c r="C27" s="108"/>
      <c r="D27" s="108"/>
      <c r="E27" s="108"/>
      <c r="F27" s="108"/>
      <c r="G27" s="98"/>
      <c r="H27" s="98"/>
      <c r="I27" s="98"/>
      <c r="J27" s="98"/>
      <c r="L27">
        <f t="shared" ref="L27" si="7">C27</f>
        <v>0</v>
      </c>
      <c r="S27"/>
      <c r="T27"/>
    </row>
    <row r="28" spans="1:20" ht="23.1" customHeight="1" x14ac:dyDescent="0.25">
      <c r="A28" s="108"/>
      <c r="B28" s="108"/>
      <c r="C28" s="108"/>
      <c r="D28" s="108"/>
      <c r="E28" s="108"/>
      <c r="F28" s="108"/>
      <c r="G28" s="98"/>
      <c r="H28" s="98"/>
      <c r="I28" s="98"/>
      <c r="J28" s="98"/>
      <c r="S28"/>
      <c r="T28"/>
    </row>
    <row r="29" spans="1:20" ht="23.1" customHeight="1" x14ac:dyDescent="0.25">
      <c r="A29" s="108"/>
      <c r="B29" s="108"/>
      <c r="C29" s="108"/>
      <c r="D29" s="108"/>
      <c r="E29" s="108"/>
      <c r="F29" s="108"/>
      <c r="G29" s="98"/>
      <c r="H29" s="98"/>
      <c r="I29" s="98"/>
      <c r="J29" s="98"/>
      <c r="L29">
        <f t="shared" ref="L29" si="8">C29</f>
        <v>0</v>
      </c>
      <c r="S29"/>
      <c r="T29"/>
    </row>
    <row r="30" spans="1:20" ht="23.1" customHeight="1" x14ac:dyDescent="0.25">
      <c r="A30" s="108"/>
      <c r="B30" s="108"/>
      <c r="C30" s="108"/>
      <c r="D30" s="108"/>
      <c r="E30" s="108"/>
      <c r="F30" s="108"/>
      <c r="G30" s="98"/>
      <c r="H30" s="98"/>
      <c r="I30" s="98"/>
      <c r="J30" s="98"/>
      <c r="S30"/>
      <c r="T30"/>
    </row>
    <row r="31" spans="1:20" ht="23.1" customHeight="1" x14ac:dyDescent="0.25">
      <c r="A31" s="108"/>
      <c r="B31" s="108"/>
      <c r="C31" s="108"/>
      <c r="D31" s="108"/>
      <c r="E31" s="108"/>
      <c r="F31" s="108"/>
      <c r="G31" s="98"/>
      <c r="H31" s="98"/>
      <c r="I31" s="98"/>
      <c r="J31" s="98"/>
      <c r="L31">
        <f t="shared" ref="L31" si="9">C31</f>
        <v>0</v>
      </c>
      <c r="S31"/>
      <c r="T31"/>
    </row>
    <row r="32" spans="1:20" ht="23.1" customHeight="1" thickBot="1" x14ac:dyDescent="0.3">
      <c r="A32" s="109"/>
      <c r="B32" s="109"/>
      <c r="C32" s="109"/>
      <c r="D32" s="109"/>
      <c r="E32" s="109"/>
      <c r="F32" s="109"/>
      <c r="G32" s="99"/>
      <c r="H32" s="99"/>
      <c r="I32" s="99"/>
      <c r="J32" s="99"/>
      <c r="S32"/>
      <c r="T32"/>
    </row>
    <row r="33" spans="1:10" ht="10.15" customHeight="1" x14ac:dyDescent="0.25">
      <c r="A33" s="105">
        <f>COUNTA(A11:B32)+'Personale 1'!A33:B34</f>
        <v>0</v>
      </c>
      <c r="B33" s="105"/>
      <c r="C33" s="107"/>
      <c r="D33" s="107"/>
      <c r="E33" s="107"/>
      <c r="F33" s="107"/>
      <c r="G33" s="79">
        <f>COUNTA(G11:G32)+'Personale 1'!G33:G34</f>
        <v>0</v>
      </c>
      <c r="H33" s="79">
        <f>COUNTA(H11:H32)+'Personale 1'!H33:H34</f>
        <v>0</v>
      </c>
      <c r="I33" s="79">
        <f>SUM(I11:I32)+'Personale 1'!I33:I34</f>
        <v>0</v>
      </c>
      <c r="J33" s="100"/>
    </row>
    <row r="34" spans="1:10" ht="10.15" customHeight="1" x14ac:dyDescent="0.25">
      <c r="A34" s="106"/>
      <c r="B34" s="106"/>
      <c r="C34" s="95"/>
      <c r="D34" s="95"/>
      <c r="E34" s="95"/>
      <c r="F34" s="95"/>
      <c r="G34" s="80"/>
      <c r="H34" s="80"/>
      <c r="I34" s="80"/>
      <c r="J34" s="101"/>
    </row>
    <row r="35" spans="1:10" ht="15" customHeight="1" x14ac:dyDescent="0.25">
      <c r="A35" s="13"/>
      <c r="B35" s="13"/>
      <c r="C35" s="13"/>
      <c r="D35" s="13"/>
      <c r="E35" s="13"/>
      <c r="F35" s="13"/>
      <c r="G35" s="8"/>
      <c r="H35" s="8"/>
      <c r="I35" s="8"/>
    </row>
    <row r="36" spans="1:10" ht="12" customHeight="1" x14ac:dyDescent="0.25">
      <c r="A36" s="104" t="s">
        <v>103</v>
      </c>
      <c r="B36" s="104"/>
      <c r="C36" s="104"/>
      <c r="D36" s="104"/>
      <c r="E36" s="104"/>
      <c r="F36" s="104"/>
      <c r="G36" s="104"/>
      <c r="H36" s="104"/>
      <c r="I36" s="104"/>
    </row>
    <row r="37" spans="1:10" ht="12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10" ht="10.15" customHeight="1" x14ac:dyDescent="0.25">
      <c r="A38" s="103" t="s">
        <v>39</v>
      </c>
      <c r="B38" s="103"/>
      <c r="C38" s="103"/>
      <c r="D38" s="103"/>
      <c r="E38" s="103"/>
      <c r="F38" s="103"/>
      <c r="G38" s="103"/>
      <c r="H38" s="103"/>
      <c r="I38" s="103"/>
    </row>
    <row r="39" spans="1:10" ht="10.1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0" ht="1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10" x14ac:dyDescent="0.25">
      <c r="A43" s="66" t="s">
        <v>32</v>
      </c>
      <c r="B43" s="66"/>
      <c r="C43" s="2" t="str">
        <f>IF(ISBLANK(Forside!D42)," ",Forside!D42)</f>
        <v xml:space="preserve"> </v>
      </c>
    </row>
  </sheetData>
  <sheetProtection sheet="1" objects="1" scenarios="1"/>
  <mergeCells count="105">
    <mergeCell ref="A13:B14"/>
    <mergeCell ref="C13:D14"/>
    <mergeCell ref="E13:F14"/>
    <mergeCell ref="G13:G14"/>
    <mergeCell ref="H13:H14"/>
    <mergeCell ref="I13:I14"/>
    <mergeCell ref="A1:B1"/>
    <mergeCell ref="C1:G1"/>
    <mergeCell ref="A2:B2"/>
    <mergeCell ref="C2:G2"/>
    <mergeCell ref="A3:I4"/>
    <mergeCell ref="A5:I6"/>
    <mergeCell ref="A11:B12"/>
    <mergeCell ref="C11:D12"/>
    <mergeCell ref="E11:F12"/>
    <mergeCell ref="G11:G12"/>
    <mergeCell ref="H11:H12"/>
    <mergeCell ref="I11:I12"/>
    <mergeCell ref="A7:B10"/>
    <mergeCell ref="C7:D10"/>
    <mergeCell ref="E7:F10"/>
    <mergeCell ref="G7:G10"/>
    <mergeCell ref="H7:H10"/>
    <mergeCell ref="I7:I10"/>
    <mergeCell ref="A17:B18"/>
    <mergeCell ref="C17:D18"/>
    <mergeCell ref="E17:F18"/>
    <mergeCell ref="G17:G18"/>
    <mergeCell ref="H17:H18"/>
    <mergeCell ref="I17:I18"/>
    <mergeCell ref="A15:B16"/>
    <mergeCell ref="C15:D16"/>
    <mergeCell ref="E15:F16"/>
    <mergeCell ref="G15:G16"/>
    <mergeCell ref="H15:H16"/>
    <mergeCell ref="I15:I16"/>
    <mergeCell ref="A21:B22"/>
    <mergeCell ref="C21:D22"/>
    <mergeCell ref="E21:F22"/>
    <mergeCell ref="G21:G22"/>
    <mergeCell ref="H21:H22"/>
    <mergeCell ref="I21:I22"/>
    <mergeCell ref="A19:B20"/>
    <mergeCell ref="C19:D20"/>
    <mergeCell ref="E19:F20"/>
    <mergeCell ref="G19:G20"/>
    <mergeCell ref="H19:H20"/>
    <mergeCell ref="I19:I20"/>
    <mergeCell ref="H25:H26"/>
    <mergeCell ref="I25:I26"/>
    <mergeCell ref="A23:B24"/>
    <mergeCell ref="C23:D24"/>
    <mergeCell ref="E23:F24"/>
    <mergeCell ref="G23:G24"/>
    <mergeCell ref="H23:H24"/>
    <mergeCell ref="I23:I24"/>
    <mergeCell ref="G25:G26"/>
    <mergeCell ref="J7:J10"/>
    <mergeCell ref="J11:J12"/>
    <mergeCell ref="J13:J14"/>
    <mergeCell ref="J15:J16"/>
    <mergeCell ref="J17:J18"/>
    <mergeCell ref="J19:J20"/>
    <mergeCell ref="A36:I37"/>
    <mergeCell ref="A38:I39"/>
    <mergeCell ref="A33:B34"/>
    <mergeCell ref="C33:D34"/>
    <mergeCell ref="E33:F34"/>
    <mergeCell ref="G33:G34"/>
    <mergeCell ref="H33:H34"/>
    <mergeCell ref="I33:I34"/>
    <mergeCell ref="A31:B32"/>
    <mergeCell ref="C31:D32"/>
    <mergeCell ref="E31:F32"/>
    <mergeCell ref="G31:G32"/>
    <mergeCell ref="H31:H32"/>
    <mergeCell ref="I31:I32"/>
    <mergeCell ref="A29:B30"/>
    <mergeCell ref="C29:D30"/>
    <mergeCell ref="E29:F30"/>
    <mergeCell ref="G29:G30"/>
    <mergeCell ref="M15:R15"/>
    <mergeCell ref="J33:J34"/>
    <mergeCell ref="A43:B43"/>
    <mergeCell ref="M11:R11"/>
    <mergeCell ref="M12:R12"/>
    <mergeCell ref="M13:R13"/>
    <mergeCell ref="M14:R14"/>
    <mergeCell ref="J21:J22"/>
    <mergeCell ref="J23:J24"/>
    <mergeCell ref="J25:J26"/>
    <mergeCell ref="J27:J28"/>
    <mergeCell ref="J29:J30"/>
    <mergeCell ref="J31:J32"/>
    <mergeCell ref="H29:H30"/>
    <mergeCell ref="I29:I30"/>
    <mergeCell ref="A27:B28"/>
    <mergeCell ref="C27:D28"/>
    <mergeCell ref="E27:F28"/>
    <mergeCell ref="G27:G28"/>
    <mergeCell ref="H27:H28"/>
    <mergeCell ref="I27:I28"/>
    <mergeCell ref="A25:B26"/>
    <mergeCell ref="C25:D26"/>
    <mergeCell ref="E25:F26"/>
  </mergeCells>
  <pageMargins left="0.7" right="0.7" top="0.75" bottom="0.75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Validitet!$A$100:$A$101</xm:f>
          </x14:formula1>
          <xm:sqref>J11:J32</xm:sqref>
        </x14:dataValidation>
        <x14:dataValidation type="list" allowBlank="1" showInputMessage="1" showErrorMessage="1" xr:uid="{00000000-0002-0000-0400-000001000000}">
          <x14:formula1>
            <xm:f>Validitet!$G$95:$G$99</xm:f>
          </x14:formula1>
          <xm:sqref>C11:D32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43"/>
  <sheetViews>
    <sheetView workbookViewId="0">
      <selection activeCell="Z26" sqref="Z26"/>
    </sheetView>
  </sheetViews>
  <sheetFormatPr defaultColWidth="9.28515625" defaultRowHeight="15" x14ac:dyDescent="0.25"/>
  <cols>
    <col min="1" max="1" width="11.5703125" customWidth="1"/>
    <col min="2" max="2" width="12.5703125" customWidth="1"/>
    <col min="3" max="3" width="8.28515625" customWidth="1"/>
    <col min="4" max="4" width="5.7109375" customWidth="1"/>
    <col min="5" max="5" width="9.42578125" customWidth="1"/>
    <col min="6" max="6" width="8.7109375" customWidth="1"/>
    <col min="7" max="8" width="8.42578125" customWidth="1"/>
    <col min="9" max="9" width="8.5703125" customWidth="1"/>
    <col min="12" max="18" width="9.28515625" hidden="1" customWidth="1"/>
    <col min="19" max="20" width="9.28515625" style="3" hidden="1" customWidth="1"/>
  </cols>
  <sheetData>
    <row r="1" spans="1:20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/>
      <c r="J1" s="1" t="s">
        <v>31</v>
      </c>
    </row>
    <row r="2" spans="1:20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20" ht="13.15" customHeight="1" x14ac:dyDescent="0.25">
      <c r="A3" s="72" t="s">
        <v>33</v>
      </c>
      <c r="B3" s="72"/>
      <c r="C3" s="72"/>
      <c r="D3" s="72"/>
      <c r="E3" s="72"/>
      <c r="F3" s="72"/>
      <c r="G3" s="72"/>
      <c r="H3" s="72"/>
      <c r="I3" s="72"/>
    </row>
    <row r="4" spans="1:20" ht="13.15" customHeight="1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20" ht="13.15" customHeight="1" x14ac:dyDescent="0.25">
      <c r="A5" s="73" t="s">
        <v>140</v>
      </c>
      <c r="B5" s="73"/>
      <c r="C5" s="73"/>
      <c r="D5" s="73"/>
      <c r="E5" s="73"/>
      <c r="F5" s="73"/>
      <c r="G5" s="73"/>
      <c r="H5" s="73"/>
      <c r="I5" s="73"/>
    </row>
    <row r="6" spans="1:20" ht="13.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20" ht="15" customHeight="1" x14ac:dyDescent="0.25">
      <c r="A7" s="97" t="s">
        <v>121</v>
      </c>
      <c r="B7" s="97"/>
      <c r="C7" s="110" t="s">
        <v>34</v>
      </c>
      <c r="D7" s="97"/>
      <c r="E7" s="110" t="s">
        <v>35</v>
      </c>
      <c r="F7" s="97"/>
      <c r="G7" s="110" t="s">
        <v>36</v>
      </c>
      <c r="H7" s="110" t="s">
        <v>37</v>
      </c>
      <c r="I7" s="111" t="s">
        <v>38</v>
      </c>
      <c r="J7" s="96" t="s">
        <v>120</v>
      </c>
    </row>
    <row r="8" spans="1:20" x14ac:dyDescent="0.25">
      <c r="A8" s="97"/>
      <c r="B8" s="97"/>
      <c r="C8" s="97"/>
      <c r="D8" s="97"/>
      <c r="E8" s="97"/>
      <c r="F8" s="97"/>
      <c r="G8" s="110"/>
      <c r="H8" s="110"/>
      <c r="I8" s="112"/>
      <c r="J8" s="96"/>
    </row>
    <row r="9" spans="1:20" x14ac:dyDescent="0.25">
      <c r="A9" s="97"/>
      <c r="B9" s="97"/>
      <c r="C9" s="97"/>
      <c r="D9" s="97"/>
      <c r="E9" s="97"/>
      <c r="F9" s="97"/>
      <c r="G9" s="110"/>
      <c r="H9" s="110"/>
      <c r="I9" s="112"/>
      <c r="J9" s="96"/>
    </row>
    <row r="10" spans="1:20" x14ac:dyDescent="0.25">
      <c r="A10" s="97"/>
      <c r="B10" s="97"/>
      <c r="C10" s="97"/>
      <c r="D10" s="97"/>
      <c r="E10" s="97"/>
      <c r="F10" s="97"/>
      <c r="G10" s="110"/>
      <c r="H10" s="110"/>
      <c r="I10" s="112"/>
      <c r="J10" s="96"/>
      <c r="S10" s="3">
        <v>1</v>
      </c>
      <c r="T10" s="3">
        <v>2</v>
      </c>
    </row>
    <row r="11" spans="1:20" ht="23.1" customHeight="1" x14ac:dyDescent="0.25">
      <c r="A11" s="108"/>
      <c r="B11" s="108"/>
      <c r="C11" s="108"/>
      <c r="D11" s="108"/>
      <c r="E11" s="108"/>
      <c r="F11" s="108"/>
      <c r="G11" s="98"/>
      <c r="H11" s="98"/>
      <c r="I11" s="98"/>
      <c r="J11" s="98"/>
      <c r="L11">
        <f>C11</f>
        <v>0</v>
      </c>
      <c r="M11" s="102">
        <v>1</v>
      </c>
      <c r="N11" s="102"/>
      <c r="O11" s="102"/>
      <c r="P11" s="102"/>
      <c r="Q11" s="102"/>
      <c r="R11" s="102"/>
      <c r="S11" s="3">
        <f>SUMIFS($I$11:$I$32,$L$11:$L$32,M11,$J$11:$J$32,$S$10)</f>
        <v>0</v>
      </c>
      <c r="T11" s="3">
        <f>SUMIFS($I$11:$I$32,$L$11:$L$32,M11,$J$11:$J$32,$T$10)</f>
        <v>0</v>
      </c>
    </row>
    <row r="12" spans="1:20" ht="23.1" customHeight="1" x14ac:dyDescent="0.25">
      <c r="A12" s="108"/>
      <c r="B12" s="108"/>
      <c r="C12" s="108"/>
      <c r="D12" s="108"/>
      <c r="E12" s="108"/>
      <c r="F12" s="108"/>
      <c r="G12" s="98"/>
      <c r="H12" s="98"/>
      <c r="I12" s="98"/>
      <c r="J12" s="98"/>
      <c r="M12" s="102">
        <v>2</v>
      </c>
      <c r="N12" s="102"/>
      <c r="O12" s="102"/>
      <c r="P12" s="102"/>
      <c r="Q12" s="102"/>
      <c r="R12" s="102"/>
      <c r="S12" s="3">
        <f t="shared" ref="S12:S15" si="0">SUMIFS($I$11:$I$32,$L$11:$L$32,M12,$J$11:$J$32,$S$10)</f>
        <v>0</v>
      </c>
      <c r="T12" s="3">
        <f t="shared" ref="T12:T15" si="1">SUMIFS($I$11:$I$32,$L$11:$L$32,M12,$J$11:$J$32,$T$10)</f>
        <v>0</v>
      </c>
    </row>
    <row r="13" spans="1:20" ht="23.1" customHeight="1" x14ac:dyDescent="0.25">
      <c r="A13" s="108"/>
      <c r="B13" s="108"/>
      <c r="C13" s="108"/>
      <c r="D13" s="108"/>
      <c r="E13" s="108"/>
      <c r="F13" s="108"/>
      <c r="G13" s="98"/>
      <c r="H13" s="98"/>
      <c r="I13" s="98"/>
      <c r="J13" s="98"/>
      <c r="L13">
        <f>C13</f>
        <v>0</v>
      </c>
      <c r="M13" s="102">
        <v>3</v>
      </c>
      <c r="N13" s="102"/>
      <c r="O13" s="102"/>
      <c r="P13" s="102"/>
      <c r="Q13" s="102"/>
      <c r="R13" s="102"/>
      <c r="S13" s="3">
        <f t="shared" si="0"/>
        <v>0</v>
      </c>
      <c r="T13" s="3">
        <f t="shared" si="1"/>
        <v>0</v>
      </c>
    </row>
    <row r="14" spans="1:20" ht="23.1" customHeight="1" x14ac:dyDescent="0.25">
      <c r="A14" s="108"/>
      <c r="B14" s="108"/>
      <c r="C14" s="108"/>
      <c r="D14" s="108"/>
      <c r="E14" s="108"/>
      <c r="F14" s="108"/>
      <c r="G14" s="98"/>
      <c r="H14" s="98"/>
      <c r="I14" s="98"/>
      <c r="J14" s="98"/>
      <c r="M14" s="102">
        <v>4</v>
      </c>
      <c r="N14" s="102"/>
      <c r="O14" s="102"/>
      <c r="P14" s="102"/>
      <c r="Q14" s="102"/>
      <c r="R14" s="102"/>
      <c r="S14" s="3">
        <f t="shared" si="0"/>
        <v>0</v>
      </c>
      <c r="T14" s="3">
        <f t="shared" si="1"/>
        <v>0</v>
      </c>
    </row>
    <row r="15" spans="1:20" ht="23.1" customHeight="1" x14ac:dyDescent="0.25">
      <c r="A15" s="108"/>
      <c r="B15" s="108"/>
      <c r="C15" s="108"/>
      <c r="D15" s="108"/>
      <c r="E15" s="108"/>
      <c r="F15" s="108"/>
      <c r="G15" s="98"/>
      <c r="H15" s="98"/>
      <c r="I15" s="98"/>
      <c r="J15" s="98"/>
      <c r="L15">
        <f>C15</f>
        <v>0</v>
      </c>
      <c r="M15" s="102">
        <v>5</v>
      </c>
      <c r="N15" s="102"/>
      <c r="O15" s="102"/>
      <c r="P15" s="102"/>
      <c r="Q15" s="102"/>
      <c r="R15" s="102"/>
      <c r="S15" s="3">
        <f t="shared" si="0"/>
        <v>0</v>
      </c>
      <c r="T15" s="3">
        <f t="shared" si="1"/>
        <v>0</v>
      </c>
    </row>
    <row r="16" spans="1:20" ht="23.1" customHeight="1" x14ac:dyDescent="0.25">
      <c r="A16" s="108"/>
      <c r="B16" s="108"/>
      <c r="C16" s="108"/>
      <c r="D16" s="108"/>
      <c r="E16" s="108"/>
      <c r="F16" s="108"/>
      <c r="G16" s="98"/>
      <c r="H16" s="98"/>
      <c r="I16" s="98"/>
      <c r="J16" s="98"/>
    </row>
    <row r="17" spans="1:20" ht="23.1" customHeight="1" x14ac:dyDescent="0.25">
      <c r="A17" s="108"/>
      <c r="B17" s="108"/>
      <c r="C17" s="108"/>
      <c r="D17" s="108"/>
      <c r="E17" s="108"/>
      <c r="F17" s="108"/>
      <c r="G17" s="98"/>
      <c r="H17" s="98"/>
      <c r="I17" s="98"/>
      <c r="J17" s="98"/>
      <c r="L17">
        <f t="shared" ref="L17" si="2">C17</f>
        <v>0</v>
      </c>
      <c r="S17"/>
      <c r="T17"/>
    </row>
    <row r="18" spans="1:20" ht="23.1" customHeight="1" x14ac:dyDescent="0.25">
      <c r="A18" s="108"/>
      <c r="B18" s="108"/>
      <c r="C18" s="108"/>
      <c r="D18" s="108"/>
      <c r="E18" s="108"/>
      <c r="F18" s="108"/>
      <c r="G18" s="98"/>
      <c r="H18" s="98"/>
      <c r="I18" s="98"/>
      <c r="J18" s="98"/>
      <c r="S18"/>
      <c r="T18"/>
    </row>
    <row r="19" spans="1:20" ht="23.1" customHeight="1" x14ac:dyDescent="0.25">
      <c r="A19" s="108"/>
      <c r="B19" s="108"/>
      <c r="C19" s="108"/>
      <c r="D19" s="108"/>
      <c r="E19" s="108"/>
      <c r="F19" s="108"/>
      <c r="G19" s="98"/>
      <c r="H19" s="98"/>
      <c r="I19" s="98"/>
      <c r="J19" s="98"/>
      <c r="L19">
        <f t="shared" ref="L19" si="3">C19</f>
        <v>0</v>
      </c>
      <c r="S19"/>
      <c r="T19"/>
    </row>
    <row r="20" spans="1:20" ht="23.1" customHeight="1" x14ac:dyDescent="0.25">
      <c r="A20" s="108"/>
      <c r="B20" s="108"/>
      <c r="C20" s="108"/>
      <c r="D20" s="108"/>
      <c r="E20" s="108"/>
      <c r="F20" s="108"/>
      <c r="G20" s="98"/>
      <c r="H20" s="98"/>
      <c r="I20" s="98"/>
      <c r="J20" s="98"/>
      <c r="S20"/>
      <c r="T20"/>
    </row>
    <row r="21" spans="1:20" ht="23.1" customHeight="1" x14ac:dyDescent="0.25">
      <c r="A21" s="108"/>
      <c r="B21" s="108"/>
      <c r="C21" s="108"/>
      <c r="D21" s="108"/>
      <c r="E21" s="108"/>
      <c r="F21" s="108"/>
      <c r="G21" s="98"/>
      <c r="H21" s="98"/>
      <c r="I21" s="98"/>
      <c r="J21" s="98"/>
      <c r="L21">
        <f t="shared" ref="L21" si="4">C21</f>
        <v>0</v>
      </c>
      <c r="S21"/>
      <c r="T21"/>
    </row>
    <row r="22" spans="1:20" ht="23.1" customHeight="1" x14ac:dyDescent="0.25">
      <c r="A22" s="108"/>
      <c r="B22" s="108"/>
      <c r="C22" s="108"/>
      <c r="D22" s="108"/>
      <c r="E22" s="108"/>
      <c r="F22" s="108"/>
      <c r="G22" s="98"/>
      <c r="H22" s="98"/>
      <c r="I22" s="98"/>
      <c r="J22" s="98"/>
      <c r="S22"/>
      <c r="T22"/>
    </row>
    <row r="23" spans="1:20" ht="23.1" customHeight="1" x14ac:dyDescent="0.25">
      <c r="A23" s="108"/>
      <c r="B23" s="108"/>
      <c r="C23" s="108"/>
      <c r="D23" s="108"/>
      <c r="E23" s="108"/>
      <c r="F23" s="108"/>
      <c r="G23" s="98"/>
      <c r="H23" s="98"/>
      <c r="I23" s="98"/>
      <c r="J23" s="98"/>
      <c r="L23">
        <f t="shared" ref="L23" si="5">C23</f>
        <v>0</v>
      </c>
      <c r="S23"/>
      <c r="T23"/>
    </row>
    <row r="24" spans="1:20" ht="23.1" customHeight="1" x14ac:dyDescent="0.25">
      <c r="A24" s="108"/>
      <c r="B24" s="108"/>
      <c r="C24" s="108"/>
      <c r="D24" s="108"/>
      <c r="E24" s="108"/>
      <c r="F24" s="108"/>
      <c r="G24" s="98"/>
      <c r="H24" s="98"/>
      <c r="I24" s="98"/>
      <c r="J24" s="98"/>
      <c r="S24"/>
      <c r="T24"/>
    </row>
    <row r="25" spans="1:20" ht="23.1" customHeight="1" x14ac:dyDescent="0.25">
      <c r="A25" s="108"/>
      <c r="B25" s="108"/>
      <c r="C25" s="108"/>
      <c r="D25" s="108"/>
      <c r="E25" s="108"/>
      <c r="F25" s="108"/>
      <c r="G25" s="98"/>
      <c r="H25" s="98"/>
      <c r="I25" s="98"/>
      <c r="J25" s="98"/>
      <c r="L25">
        <f t="shared" ref="L25" si="6">C25</f>
        <v>0</v>
      </c>
      <c r="S25"/>
      <c r="T25"/>
    </row>
    <row r="26" spans="1:20" ht="23.1" customHeight="1" x14ac:dyDescent="0.25">
      <c r="A26" s="108"/>
      <c r="B26" s="108"/>
      <c r="C26" s="108"/>
      <c r="D26" s="108"/>
      <c r="E26" s="108"/>
      <c r="F26" s="108"/>
      <c r="G26" s="98"/>
      <c r="H26" s="98"/>
      <c r="I26" s="98"/>
      <c r="J26" s="98"/>
      <c r="S26"/>
      <c r="T26"/>
    </row>
    <row r="27" spans="1:20" ht="23.1" customHeight="1" x14ac:dyDescent="0.25">
      <c r="A27" s="108"/>
      <c r="B27" s="108"/>
      <c r="C27" s="108"/>
      <c r="D27" s="108"/>
      <c r="E27" s="108"/>
      <c r="F27" s="108"/>
      <c r="G27" s="98"/>
      <c r="H27" s="98"/>
      <c r="I27" s="98"/>
      <c r="J27" s="98"/>
      <c r="L27">
        <f t="shared" ref="L27" si="7">C27</f>
        <v>0</v>
      </c>
      <c r="S27"/>
      <c r="T27"/>
    </row>
    <row r="28" spans="1:20" ht="23.1" customHeight="1" x14ac:dyDescent="0.25">
      <c r="A28" s="108"/>
      <c r="B28" s="108"/>
      <c r="C28" s="108"/>
      <c r="D28" s="108"/>
      <c r="E28" s="108"/>
      <c r="F28" s="108"/>
      <c r="G28" s="98"/>
      <c r="H28" s="98"/>
      <c r="I28" s="98"/>
      <c r="J28" s="98"/>
      <c r="S28"/>
      <c r="T28"/>
    </row>
    <row r="29" spans="1:20" ht="23.1" customHeight="1" x14ac:dyDescent="0.25">
      <c r="A29" s="108"/>
      <c r="B29" s="108"/>
      <c r="C29" s="108"/>
      <c r="D29" s="108"/>
      <c r="E29" s="108"/>
      <c r="F29" s="108"/>
      <c r="G29" s="98"/>
      <c r="H29" s="98"/>
      <c r="I29" s="98"/>
      <c r="J29" s="98"/>
      <c r="L29">
        <f t="shared" ref="L29" si="8">C29</f>
        <v>0</v>
      </c>
      <c r="S29"/>
      <c r="T29"/>
    </row>
    <row r="30" spans="1:20" ht="23.1" customHeight="1" x14ac:dyDescent="0.25">
      <c r="A30" s="108"/>
      <c r="B30" s="108"/>
      <c r="C30" s="108"/>
      <c r="D30" s="108"/>
      <c r="E30" s="108"/>
      <c r="F30" s="108"/>
      <c r="G30" s="98"/>
      <c r="H30" s="98"/>
      <c r="I30" s="98"/>
      <c r="J30" s="98"/>
      <c r="S30"/>
      <c r="T30"/>
    </row>
    <row r="31" spans="1:20" ht="23.1" customHeight="1" x14ac:dyDescent="0.25">
      <c r="A31" s="108"/>
      <c r="B31" s="108"/>
      <c r="C31" s="108"/>
      <c r="D31" s="108"/>
      <c r="E31" s="108"/>
      <c r="F31" s="108"/>
      <c r="G31" s="98"/>
      <c r="H31" s="98"/>
      <c r="I31" s="98"/>
      <c r="J31" s="98"/>
      <c r="L31">
        <f t="shared" ref="L31" si="9">C31</f>
        <v>0</v>
      </c>
      <c r="S31"/>
      <c r="T31"/>
    </row>
    <row r="32" spans="1:20" ht="23.1" customHeight="1" thickBot="1" x14ac:dyDescent="0.3">
      <c r="A32" s="109"/>
      <c r="B32" s="109"/>
      <c r="C32" s="109"/>
      <c r="D32" s="109"/>
      <c r="E32" s="109"/>
      <c r="F32" s="109"/>
      <c r="G32" s="99"/>
      <c r="H32" s="99"/>
      <c r="I32" s="99"/>
      <c r="J32" s="99"/>
      <c r="S32"/>
      <c r="T32"/>
    </row>
    <row r="33" spans="1:10" ht="10.15" customHeight="1" x14ac:dyDescent="0.25">
      <c r="A33" s="105">
        <f>COUNTA(A11:B32)+'Personale 2'!A33:B34</f>
        <v>0</v>
      </c>
      <c r="B33" s="105"/>
      <c r="C33" s="107"/>
      <c r="D33" s="107"/>
      <c r="E33" s="107"/>
      <c r="F33" s="107"/>
      <c r="G33" s="79">
        <f>COUNTA(G11:G32)+'Personale 2'!G33:G34</f>
        <v>0</v>
      </c>
      <c r="H33" s="79">
        <f>COUNTA(H11:H32)+'Personale 2'!H33:H34</f>
        <v>0</v>
      </c>
      <c r="I33" s="79">
        <f>SUM(I11:I32)+'Personale 2'!I33:I34</f>
        <v>0</v>
      </c>
      <c r="J33" s="100"/>
    </row>
    <row r="34" spans="1:10" ht="10.15" customHeight="1" x14ac:dyDescent="0.25">
      <c r="A34" s="106"/>
      <c r="B34" s="106"/>
      <c r="C34" s="95"/>
      <c r="D34" s="95"/>
      <c r="E34" s="95"/>
      <c r="F34" s="95"/>
      <c r="G34" s="80"/>
      <c r="H34" s="80"/>
      <c r="I34" s="80"/>
      <c r="J34" s="101"/>
    </row>
    <row r="35" spans="1:10" ht="15" customHeight="1" x14ac:dyDescent="0.25">
      <c r="A35" s="13"/>
      <c r="B35" s="13"/>
      <c r="C35" s="13"/>
      <c r="D35" s="13"/>
      <c r="E35" s="13"/>
      <c r="F35" s="13"/>
      <c r="G35" s="8"/>
      <c r="H35" s="8"/>
      <c r="I35" s="8"/>
    </row>
    <row r="36" spans="1:10" ht="12" customHeight="1" x14ac:dyDescent="0.25">
      <c r="A36" s="104" t="s">
        <v>103</v>
      </c>
      <c r="B36" s="104"/>
      <c r="C36" s="104"/>
      <c r="D36" s="104"/>
      <c r="E36" s="104"/>
      <c r="F36" s="104"/>
      <c r="G36" s="104"/>
      <c r="H36" s="104"/>
      <c r="I36" s="104"/>
    </row>
    <row r="37" spans="1:10" ht="12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10" ht="10.15" customHeight="1" x14ac:dyDescent="0.25">
      <c r="A38" s="103" t="s">
        <v>39</v>
      </c>
      <c r="B38" s="103"/>
      <c r="C38" s="103"/>
      <c r="D38" s="103"/>
      <c r="E38" s="103"/>
      <c r="F38" s="103"/>
      <c r="G38" s="103"/>
      <c r="H38" s="103"/>
      <c r="I38" s="103"/>
    </row>
    <row r="39" spans="1:10" ht="10.1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0" ht="1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10" x14ac:dyDescent="0.25">
      <c r="A43" s="66" t="s">
        <v>32</v>
      </c>
      <c r="B43" s="66"/>
      <c r="C43" s="2" t="str">
        <f>IF(ISBLANK(Forside!D42)," ",Forside!D42)</f>
        <v xml:space="preserve"> </v>
      </c>
    </row>
  </sheetData>
  <sheetProtection sheet="1" objects="1" scenarios="1"/>
  <mergeCells count="105">
    <mergeCell ref="J33:J34"/>
    <mergeCell ref="A36:I37"/>
    <mergeCell ref="A38:I39"/>
    <mergeCell ref="A43:B43"/>
    <mergeCell ref="A33:B34"/>
    <mergeCell ref="C33:D34"/>
    <mergeCell ref="E33:F34"/>
    <mergeCell ref="G33:G34"/>
    <mergeCell ref="H33:H34"/>
    <mergeCell ref="I33:I34"/>
    <mergeCell ref="J29:J30"/>
    <mergeCell ref="A31:B32"/>
    <mergeCell ref="C31:D32"/>
    <mergeCell ref="E31:F32"/>
    <mergeCell ref="G31:G32"/>
    <mergeCell ref="H31:H32"/>
    <mergeCell ref="I31:I32"/>
    <mergeCell ref="J31:J32"/>
    <mergeCell ref="A29:B30"/>
    <mergeCell ref="C29:D30"/>
    <mergeCell ref="E29:F30"/>
    <mergeCell ref="G29:G30"/>
    <mergeCell ref="H29:H30"/>
    <mergeCell ref="I29:I30"/>
    <mergeCell ref="J25:J26"/>
    <mergeCell ref="A27:B28"/>
    <mergeCell ref="C27:D28"/>
    <mergeCell ref="E27:F28"/>
    <mergeCell ref="G27:G28"/>
    <mergeCell ref="H27:H28"/>
    <mergeCell ref="I27:I28"/>
    <mergeCell ref="J27:J28"/>
    <mergeCell ref="A25:B26"/>
    <mergeCell ref="C25:D26"/>
    <mergeCell ref="E25:F26"/>
    <mergeCell ref="G25:G26"/>
    <mergeCell ref="H25:H26"/>
    <mergeCell ref="I25:I26"/>
    <mergeCell ref="J21:J22"/>
    <mergeCell ref="A23:B24"/>
    <mergeCell ref="C23:D24"/>
    <mergeCell ref="E23:F24"/>
    <mergeCell ref="G23:G24"/>
    <mergeCell ref="H23:H24"/>
    <mergeCell ref="I23:I24"/>
    <mergeCell ref="J23:J24"/>
    <mergeCell ref="A21:B22"/>
    <mergeCell ref="C21:D22"/>
    <mergeCell ref="E21:F22"/>
    <mergeCell ref="G21:G22"/>
    <mergeCell ref="H21:H22"/>
    <mergeCell ref="I21:I22"/>
    <mergeCell ref="J17:J18"/>
    <mergeCell ref="A19:B20"/>
    <mergeCell ref="C19:D20"/>
    <mergeCell ref="E19:F20"/>
    <mergeCell ref="G19:G20"/>
    <mergeCell ref="H19:H20"/>
    <mergeCell ref="I19:I20"/>
    <mergeCell ref="J19:J20"/>
    <mergeCell ref="A17:B18"/>
    <mergeCell ref="C17:D18"/>
    <mergeCell ref="E17:F18"/>
    <mergeCell ref="G17:G18"/>
    <mergeCell ref="H17:H18"/>
    <mergeCell ref="I17:I18"/>
    <mergeCell ref="M14:R14"/>
    <mergeCell ref="A15:B16"/>
    <mergeCell ref="C15:D16"/>
    <mergeCell ref="E15:F16"/>
    <mergeCell ref="G15:G16"/>
    <mergeCell ref="H15:H16"/>
    <mergeCell ref="I15:I16"/>
    <mergeCell ref="J15:J16"/>
    <mergeCell ref="M11:R11"/>
    <mergeCell ref="M12:R12"/>
    <mergeCell ref="A13:B14"/>
    <mergeCell ref="C13:D14"/>
    <mergeCell ref="E13:F14"/>
    <mergeCell ref="G13:G14"/>
    <mergeCell ref="H13:H14"/>
    <mergeCell ref="I13:I14"/>
    <mergeCell ref="J13:J14"/>
    <mergeCell ref="M13:R13"/>
    <mergeCell ref="M15:R15"/>
    <mergeCell ref="A1:B1"/>
    <mergeCell ref="C1:G1"/>
    <mergeCell ref="A2:B2"/>
    <mergeCell ref="C2:G2"/>
    <mergeCell ref="A3:I4"/>
    <mergeCell ref="A5:I6"/>
    <mergeCell ref="J7:J10"/>
    <mergeCell ref="A11:B12"/>
    <mergeCell ref="C11:D12"/>
    <mergeCell ref="E11:F12"/>
    <mergeCell ref="G11:G12"/>
    <mergeCell ref="H11:H12"/>
    <mergeCell ref="I11:I12"/>
    <mergeCell ref="J11:J12"/>
    <mergeCell ref="A7:B10"/>
    <mergeCell ref="C7:D10"/>
    <mergeCell ref="E7:F10"/>
    <mergeCell ref="G7:G10"/>
    <mergeCell ref="H7:H10"/>
    <mergeCell ref="I7:I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Validitet!$A$100:$A$101</xm:f>
          </x14:formula1>
          <xm:sqref>J11:J32</xm:sqref>
        </x14:dataValidation>
        <x14:dataValidation type="list" allowBlank="1" showInputMessage="1" showErrorMessage="1" xr:uid="{00000000-0002-0000-0500-000001000000}">
          <x14:formula1>
            <xm:f>Validitet!$G$95:$G$99</xm:f>
          </x14:formula1>
          <xm:sqref>C11:D32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T43"/>
  <sheetViews>
    <sheetView workbookViewId="0">
      <selection activeCell="U33" sqref="U33"/>
    </sheetView>
  </sheetViews>
  <sheetFormatPr defaultColWidth="9.28515625" defaultRowHeight="15" x14ac:dyDescent="0.25"/>
  <cols>
    <col min="1" max="1" width="11.5703125" customWidth="1"/>
    <col min="2" max="2" width="12.5703125" customWidth="1"/>
    <col min="3" max="3" width="8.28515625" customWidth="1"/>
    <col min="4" max="4" width="5.7109375" customWidth="1"/>
    <col min="5" max="5" width="9.42578125" customWidth="1"/>
    <col min="6" max="6" width="8.7109375" customWidth="1"/>
    <col min="7" max="8" width="8.42578125" customWidth="1"/>
    <col min="9" max="9" width="8.5703125" customWidth="1"/>
    <col min="12" max="18" width="9.28515625" hidden="1" customWidth="1"/>
    <col min="19" max="20" width="9.28515625" style="3" hidden="1" customWidth="1"/>
  </cols>
  <sheetData>
    <row r="1" spans="1:20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/>
      <c r="J1" s="1" t="s">
        <v>31</v>
      </c>
    </row>
    <row r="2" spans="1:20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20" ht="13.15" customHeight="1" x14ac:dyDescent="0.25">
      <c r="A3" s="72" t="s">
        <v>33</v>
      </c>
      <c r="B3" s="72"/>
      <c r="C3" s="72"/>
      <c r="D3" s="72"/>
      <c r="E3" s="72"/>
      <c r="F3" s="72"/>
      <c r="G3" s="72"/>
      <c r="H3" s="72"/>
      <c r="I3" s="72"/>
    </row>
    <row r="4" spans="1:20" ht="13.15" customHeight="1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20" ht="13.15" customHeight="1" x14ac:dyDescent="0.25">
      <c r="A5" s="73" t="s">
        <v>140</v>
      </c>
      <c r="B5" s="73"/>
      <c r="C5" s="73"/>
      <c r="D5" s="73"/>
      <c r="E5" s="73"/>
      <c r="F5" s="73"/>
      <c r="G5" s="73"/>
      <c r="H5" s="73"/>
      <c r="I5" s="73"/>
    </row>
    <row r="6" spans="1:20" ht="13.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20" ht="15" customHeight="1" x14ac:dyDescent="0.25">
      <c r="A7" s="97" t="s">
        <v>121</v>
      </c>
      <c r="B7" s="97"/>
      <c r="C7" s="110" t="s">
        <v>34</v>
      </c>
      <c r="D7" s="97"/>
      <c r="E7" s="110" t="s">
        <v>35</v>
      </c>
      <c r="F7" s="97"/>
      <c r="G7" s="110" t="s">
        <v>36</v>
      </c>
      <c r="H7" s="110" t="s">
        <v>37</v>
      </c>
      <c r="I7" s="111" t="s">
        <v>38</v>
      </c>
      <c r="J7" s="96" t="s">
        <v>120</v>
      </c>
    </row>
    <row r="8" spans="1:20" x14ac:dyDescent="0.25">
      <c r="A8" s="97"/>
      <c r="B8" s="97"/>
      <c r="C8" s="97"/>
      <c r="D8" s="97"/>
      <c r="E8" s="97"/>
      <c r="F8" s="97"/>
      <c r="G8" s="110"/>
      <c r="H8" s="110"/>
      <c r="I8" s="112"/>
      <c r="J8" s="96"/>
    </row>
    <row r="9" spans="1:20" x14ac:dyDescent="0.25">
      <c r="A9" s="97"/>
      <c r="B9" s="97"/>
      <c r="C9" s="97"/>
      <c r="D9" s="97"/>
      <c r="E9" s="97"/>
      <c r="F9" s="97"/>
      <c r="G9" s="110"/>
      <c r="H9" s="110"/>
      <c r="I9" s="112"/>
      <c r="J9" s="96"/>
    </row>
    <row r="10" spans="1:20" x14ac:dyDescent="0.25">
      <c r="A10" s="97"/>
      <c r="B10" s="97"/>
      <c r="C10" s="97"/>
      <c r="D10" s="97"/>
      <c r="E10" s="97"/>
      <c r="F10" s="97"/>
      <c r="G10" s="110"/>
      <c r="H10" s="110"/>
      <c r="I10" s="112"/>
      <c r="J10" s="96"/>
      <c r="S10" s="3">
        <v>1</v>
      </c>
      <c r="T10" s="3">
        <v>2</v>
      </c>
    </row>
    <row r="11" spans="1:20" ht="23.1" customHeight="1" x14ac:dyDescent="0.25">
      <c r="A11" s="108"/>
      <c r="B11" s="108"/>
      <c r="C11" s="108"/>
      <c r="D11" s="108"/>
      <c r="E11" s="108"/>
      <c r="F11" s="108"/>
      <c r="G11" s="98"/>
      <c r="H11" s="98"/>
      <c r="I11" s="98"/>
      <c r="J11" s="98"/>
      <c r="L11">
        <f>C11</f>
        <v>0</v>
      </c>
      <c r="M11" s="102">
        <v>1</v>
      </c>
      <c r="N11" s="102"/>
      <c r="O11" s="102"/>
      <c r="P11" s="102"/>
      <c r="Q11" s="102"/>
      <c r="R11" s="102"/>
      <c r="S11" s="3">
        <f>SUMIFS($I$11:$I$32,$L$11:$L$32,M11,$J$11:$J$32,$S$10)</f>
        <v>0</v>
      </c>
      <c r="T11" s="3">
        <f>SUMIFS($I$11:$I$32,$L$11:$L$32,M11,$J$11:$J$32,$T$10)</f>
        <v>0</v>
      </c>
    </row>
    <row r="12" spans="1:20" ht="23.1" customHeight="1" x14ac:dyDescent="0.25">
      <c r="A12" s="108"/>
      <c r="B12" s="108"/>
      <c r="C12" s="108"/>
      <c r="D12" s="108"/>
      <c r="E12" s="108"/>
      <c r="F12" s="108"/>
      <c r="G12" s="98"/>
      <c r="H12" s="98"/>
      <c r="I12" s="98"/>
      <c r="J12" s="98"/>
      <c r="M12" s="102">
        <v>2</v>
      </c>
      <c r="N12" s="102"/>
      <c r="O12" s="102"/>
      <c r="P12" s="102"/>
      <c r="Q12" s="102"/>
      <c r="R12" s="102"/>
      <c r="S12" s="3">
        <f t="shared" ref="S12:S15" si="0">SUMIFS($I$11:$I$32,$L$11:$L$32,M12,$J$11:$J$32,$S$10)</f>
        <v>0</v>
      </c>
      <c r="T12" s="3">
        <f t="shared" ref="T12:T15" si="1">SUMIFS($I$11:$I$32,$L$11:$L$32,M12,$J$11:$J$32,$T$10)</f>
        <v>0</v>
      </c>
    </row>
    <row r="13" spans="1:20" ht="23.1" customHeight="1" x14ac:dyDescent="0.25">
      <c r="A13" s="108"/>
      <c r="B13" s="108"/>
      <c r="C13" s="108"/>
      <c r="D13" s="108"/>
      <c r="E13" s="108"/>
      <c r="F13" s="108"/>
      <c r="G13" s="98"/>
      <c r="H13" s="98"/>
      <c r="I13" s="98"/>
      <c r="J13" s="98"/>
      <c r="L13">
        <f>C13</f>
        <v>0</v>
      </c>
      <c r="M13" s="102">
        <v>3</v>
      </c>
      <c r="N13" s="102"/>
      <c r="O13" s="102"/>
      <c r="P13" s="102"/>
      <c r="Q13" s="102"/>
      <c r="R13" s="102"/>
      <c r="S13" s="3">
        <f t="shared" si="0"/>
        <v>0</v>
      </c>
      <c r="T13" s="3">
        <f t="shared" si="1"/>
        <v>0</v>
      </c>
    </row>
    <row r="14" spans="1:20" ht="23.1" customHeight="1" x14ac:dyDescent="0.25">
      <c r="A14" s="108"/>
      <c r="B14" s="108"/>
      <c r="C14" s="108"/>
      <c r="D14" s="108"/>
      <c r="E14" s="108"/>
      <c r="F14" s="108"/>
      <c r="G14" s="98"/>
      <c r="H14" s="98"/>
      <c r="I14" s="98"/>
      <c r="J14" s="98"/>
      <c r="M14" s="102">
        <v>4</v>
      </c>
      <c r="N14" s="102"/>
      <c r="O14" s="102"/>
      <c r="P14" s="102"/>
      <c r="Q14" s="102"/>
      <c r="R14" s="102"/>
      <c r="S14" s="3">
        <f t="shared" si="0"/>
        <v>0</v>
      </c>
      <c r="T14" s="3">
        <f t="shared" si="1"/>
        <v>0</v>
      </c>
    </row>
    <row r="15" spans="1:20" ht="23.1" customHeight="1" x14ac:dyDescent="0.25">
      <c r="A15" s="108"/>
      <c r="B15" s="108"/>
      <c r="C15" s="108"/>
      <c r="D15" s="108"/>
      <c r="E15" s="108"/>
      <c r="F15" s="108"/>
      <c r="G15" s="98"/>
      <c r="H15" s="98"/>
      <c r="I15" s="98"/>
      <c r="J15" s="98"/>
      <c r="L15">
        <f>C15</f>
        <v>0</v>
      </c>
      <c r="M15" s="102">
        <v>5</v>
      </c>
      <c r="N15" s="102"/>
      <c r="O15" s="102"/>
      <c r="P15" s="102"/>
      <c r="Q15" s="102"/>
      <c r="R15" s="102"/>
      <c r="S15" s="3">
        <f t="shared" si="0"/>
        <v>0</v>
      </c>
      <c r="T15" s="3">
        <f t="shared" si="1"/>
        <v>0</v>
      </c>
    </row>
    <row r="16" spans="1:20" ht="23.1" customHeight="1" x14ac:dyDescent="0.25">
      <c r="A16" s="108"/>
      <c r="B16" s="108"/>
      <c r="C16" s="108"/>
      <c r="D16" s="108"/>
      <c r="E16" s="108"/>
      <c r="F16" s="108"/>
      <c r="G16" s="98"/>
      <c r="H16" s="98"/>
      <c r="I16" s="98"/>
      <c r="J16" s="98"/>
    </row>
    <row r="17" spans="1:20" ht="23.1" customHeight="1" x14ac:dyDescent="0.25">
      <c r="A17" s="108"/>
      <c r="B17" s="108"/>
      <c r="C17" s="108"/>
      <c r="D17" s="108"/>
      <c r="E17" s="108"/>
      <c r="F17" s="108"/>
      <c r="G17" s="98"/>
      <c r="H17" s="98"/>
      <c r="I17" s="98"/>
      <c r="J17" s="98"/>
      <c r="L17">
        <f t="shared" ref="L17" si="2">C17</f>
        <v>0</v>
      </c>
      <c r="S17"/>
      <c r="T17"/>
    </row>
    <row r="18" spans="1:20" ht="23.1" customHeight="1" x14ac:dyDescent="0.25">
      <c r="A18" s="108"/>
      <c r="B18" s="108"/>
      <c r="C18" s="108"/>
      <c r="D18" s="108"/>
      <c r="E18" s="108"/>
      <c r="F18" s="108"/>
      <c r="G18" s="98"/>
      <c r="H18" s="98"/>
      <c r="I18" s="98"/>
      <c r="J18" s="98"/>
      <c r="S18"/>
      <c r="T18"/>
    </row>
    <row r="19" spans="1:20" ht="23.1" customHeight="1" x14ac:dyDescent="0.25">
      <c r="A19" s="108"/>
      <c r="B19" s="108"/>
      <c r="C19" s="108"/>
      <c r="D19" s="108"/>
      <c r="E19" s="108"/>
      <c r="F19" s="108"/>
      <c r="G19" s="98"/>
      <c r="H19" s="98"/>
      <c r="I19" s="98"/>
      <c r="J19" s="98"/>
      <c r="L19">
        <f t="shared" ref="L19" si="3">C19</f>
        <v>0</v>
      </c>
      <c r="S19"/>
      <c r="T19"/>
    </row>
    <row r="20" spans="1:20" ht="23.1" customHeight="1" x14ac:dyDescent="0.25">
      <c r="A20" s="108"/>
      <c r="B20" s="108"/>
      <c r="C20" s="108"/>
      <c r="D20" s="108"/>
      <c r="E20" s="108"/>
      <c r="F20" s="108"/>
      <c r="G20" s="98"/>
      <c r="H20" s="98"/>
      <c r="I20" s="98"/>
      <c r="J20" s="98"/>
      <c r="S20"/>
      <c r="T20"/>
    </row>
    <row r="21" spans="1:20" ht="23.1" customHeight="1" x14ac:dyDescent="0.25">
      <c r="A21" s="108"/>
      <c r="B21" s="108"/>
      <c r="C21" s="108"/>
      <c r="D21" s="108"/>
      <c r="E21" s="108"/>
      <c r="F21" s="108"/>
      <c r="G21" s="98"/>
      <c r="H21" s="98"/>
      <c r="I21" s="98"/>
      <c r="J21" s="98"/>
      <c r="L21">
        <f t="shared" ref="L21" si="4">C21</f>
        <v>0</v>
      </c>
      <c r="S21"/>
      <c r="T21"/>
    </row>
    <row r="22" spans="1:20" ht="23.1" customHeight="1" x14ac:dyDescent="0.25">
      <c r="A22" s="108"/>
      <c r="B22" s="108"/>
      <c r="C22" s="108"/>
      <c r="D22" s="108"/>
      <c r="E22" s="108"/>
      <c r="F22" s="108"/>
      <c r="G22" s="98"/>
      <c r="H22" s="98"/>
      <c r="I22" s="98"/>
      <c r="J22" s="98"/>
      <c r="S22"/>
      <c r="T22"/>
    </row>
    <row r="23" spans="1:20" ht="23.1" customHeight="1" x14ac:dyDescent="0.25">
      <c r="A23" s="108"/>
      <c r="B23" s="108"/>
      <c r="C23" s="108"/>
      <c r="D23" s="108"/>
      <c r="E23" s="108"/>
      <c r="F23" s="108"/>
      <c r="G23" s="98"/>
      <c r="H23" s="98"/>
      <c r="I23" s="98"/>
      <c r="J23" s="98"/>
      <c r="L23">
        <f t="shared" ref="L23" si="5">C23</f>
        <v>0</v>
      </c>
      <c r="S23"/>
      <c r="T23"/>
    </row>
    <row r="24" spans="1:20" ht="23.1" customHeight="1" x14ac:dyDescent="0.25">
      <c r="A24" s="108"/>
      <c r="B24" s="108"/>
      <c r="C24" s="108"/>
      <c r="D24" s="108"/>
      <c r="E24" s="108"/>
      <c r="F24" s="108"/>
      <c r="G24" s="98"/>
      <c r="H24" s="98"/>
      <c r="I24" s="98"/>
      <c r="J24" s="98"/>
      <c r="S24"/>
      <c r="T24"/>
    </row>
    <row r="25" spans="1:20" ht="23.1" customHeight="1" x14ac:dyDescent="0.25">
      <c r="A25" s="108"/>
      <c r="B25" s="108"/>
      <c r="C25" s="108"/>
      <c r="D25" s="108"/>
      <c r="E25" s="108"/>
      <c r="F25" s="108"/>
      <c r="G25" s="98"/>
      <c r="H25" s="98"/>
      <c r="I25" s="98"/>
      <c r="J25" s="98"/>
      <c r="L25">
        <f t="shared" ref="L25" si="6">C25</f>
        <v>0</v>
      </c>
      <c r="S25"/>
      <c r="T25"/>
    </row>
    <row r="26" spans="1:20" ht="23.1" customHeight="1" x14ac:dyDescent="0.25">
      <c r="A26" s="108"/>
      <c r="B26" s="108"/>
      <c r="C26" s="108"/>
      <c r="D26" s="108"/>
      <c r="E26" s="108"/>
      <c r="F26" s="108"/>
      <c r="G26" s="98"/>
      <c r="H26" s="98"/>
      <c r="I26" s="98"/>
      <c r="J26" s="98"/>
      <c r="S26"/>
      <c r="T26"/>
    </row>
    <row r="27" spans="1:20" ht="23.1" customHeight="1" x14ac:dyDescent="0.25">
      <c r="A27" s="108"/>
      <c r="B27" s="108"/>
      <c r="C27" s="108"/>
      <c r="D27" s="108"/>
      <c r="E27" s="108"/>
      <c r="F27" s="108"/>
      <c r="G27" s="98"/>
      <c r="H27" s="98"/>
      <c r="I27" s="98"/>
      <c r="J27" s="98"/>
      <c r="L27">
        <f t="shared" ref="L27" si="7">C27</f>
        <v>0</v>
      </c>
      <c r="S27"/>
      <c r="T27"/>
    </row>
    <row r="28" spans="1:20" ht="23.1" customHeight="1" x14ac:dyDescent="0.25">
      <c r="A28" s="108"/>
      <c r="B28" s="108"/>
      <c r="C28" s="108"/>
      <c r="D28" s="108"/>
      <c r="E28" s="108"/>
      <c r="F28" s="108"/>
      <c r="G28" s="98"/>
      <c r="H28" s="98"/>
      <c r="I28" s="98"/>
      <c r="J28" s="98"/>
      <c r="S28"/>
      <c r="T28"/>
    </row>
    <row r="29" spans="1:20" ht="23.1" customHeight="1" x14ac:dyDescent="0.25">
      <c r="A29" s="108"/>
      <c r="B29" s="108"/>
      <c r="C29" s="108"/>
      <c r="D29" s="108"/>
      <c r="E29" s="108"/>
      <c r="F29" s="108"/>
      <c r="G29" s="98"/>
      <c r="H29" s="98"/>
      <c r="I29" s="98"/>
      <c r="J29" s="98"/>
      <c r="L29">
        <f t="shared" ref="L29" si="8">C29</f>
        <v>0</v>
      </c>
      <c r="S29"/>
      <c r="T29"/>
    </row>
    <row r="30" spans="1:20" ht="23.1" customHeight="1" x14ac:dyDescent="0.25">
      <c r="A30" s="108"/>
      <c r="B30" s="108"/>
      <c r="C30" s="108"/>
      <c r="D30" s="108"/>
      <c r="E30" s="108"/>
      <c r="F30" s="108"/>
      <c r="G30" s="98"/>
      <c r="H30" s="98"/>
      <c r="I30" s="98"/>
      <c r="J30" s="98"/>
      <c r="S30"/>
      <c r="T30"/>
    </row>
    <row r="31" spans="1:20" ht="23.1" customHeight="1" x14ac:dyDescent="0.25">
      <c r="A31" s="108"/>
      <c r="B31" s="108"/>
      <c r="C31" s="108"/>
      <c r="D31" s="108"/>
      <c r="E31" s="108"/>
      <c r="F31" s="108"/>
      <c r="G31" s="98"/>
      <c r="H31" s="98"/>
      <c r="I31" s="98"/>
      <c r="J31" s="98"/>
      <c r="L31">
        <f t="shared" ref="L31" si="9">C31</f>
        <v>0</v>
      </c>
      <c r="S31"/>
      <c r="T31"/>
    </row>
    <row r="32" spans="1:20" ht="23.1" customHeight="1" thickBot="1" x14ac:dyDescent="0.3">
      <c r="A32" s="109"/>
      <c r="B32" s="109"/>
      <c r="C32" s="109"/>
      <c r="D32" s="109"/>
      <c r="E32" s="109"/>
      <c r="F32" s="109"/>
      <c r="G32" s="99"/>
      <c r="H32" s="99"/>
      <c r="I32" s="99"/>
      <c r="J32" s="99"/>
      <c r="S32"/>
      <c r="T32"/>
    </row>
    <row r="33" spans="1:10" ht="10.15" customHeight="1" x14ac:dyDescent="0.25">
      <c r="A33" s="105">
        <f>COUNTA(A11:B32)+'Personale 3'!A33:B34</f>
        <v>0</v>
      </c>
      <c r="B33" s="105"/>
      <c r="C33" s="107"/>
      <c r="D33" s="107"/>
      <c r="E33" s="107"/>
      <c r="F33" s="107"/>
      <c r="G33" s="79">
        <f>COUNTA(G11:G32)+'Personale 3'!G33:G34</f>
        <v>0</v>
      </c>
      <c r="H33" s="79">
        <f>COUNTA(H11:H32)+'Personale 3'!H33:H34</f>
        <v>0</v>
      </c>
      <c r="I33" s="79">
        <f>SUM(I11:I32)+'Personale 3'!I33:I34</f>
        <v>0</v>
      </c>
      <c r="J33" s="100"/>
    </row>
    <row r="34" spans="1:10" ht="10.15" customHeight="1" x14ac:dyDescent="0.25">
      <c r="A34" s="106"/>
      <c r="B34" s="106"/>
      <c r="C34" s="95"/>
      <c r="D34" s="95"/>
      <c r="E34" s="95"/>
      <c r="F34" s="95"/>
      <c r="G34" s="80"/>
      <c r="H34" s="80"/>
      <c r="I34" s="80"/>
      <c r="J34" s="101"/>
    </row>
    <row r="35" spans="1:10" ht="15" customHeight="1" x14ac:dyDescent="0.25">
      <c r="A35" s="13"/>
      <c r="B35" s="13"/>
      <c r="C35" s="13"/>
      <c r="D35" s="13"/>
      <c r="E35" s="13"/>
      <c r="F35" s="13"/>
      <c r="G35" s="8"/>
      <c r="H35" s="8"/>
      <c r="I35" s="8"/>
    </row>
    <row r="36" spans="1:10" ht="12" customHeight="1" x14ac:dyDescent="0.25">
      <c r="A36" s="104" t="s">
        <v>103</v>
      </c>
      <c r="B36" s="104"/>
      <c r="C36" s="104"/>
      <c r="D36" s="104"/>
      <c r="E36" s="104"/>
      <c r="F36" s="104"/>
      <c r="G36" s="104"/>
      <c r="H36" s="104"/>
      <c r="I36" s="104"/>
    </row>
    <row r="37" spans="1:10" ht="12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10" ht="10.15" customHeight="1" x14ac:dyDescent="0.25">
      <c r="A38" s="103" t="s">
        <v>39</v>
      </c>
      <c r="B38" s="103"/>
      <c r="C38" s="103"/>
      <c r="D38" s="103"/>
      <c r="E38" s="103"/>
      <c r="F38" s="103"/>
      <c r="G38" s="103"/>
      <c r="H38" s="103"/>
      <c r="I38" s="103"/>
    </row>
    <row r="39" spans="1:10" ht="10.1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0" ht="1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10" x14ac:dyDescent="0.25">
      <c r="A43" s="66" t="s">
        <v>32</v>
      </c>
      <c r="B43" s="66"/>
      <c r="C43" s="2" t="str">
        <f>IF(ISBLANK(Forside!D42)," ",Forside!D42)</f>
        <v xml:space="preserve"> </v>
      </c>
    </row>
  </sheetData>
  <sheetProtection sheet="1" objects="1" scenarios="1"/>
  <mergeCells count="105">
    <mergeCell ref="J33:J34"/>
    <mergeCell ref="A36:I37"/>
    <mergeCell ref="A38:I39"/>
    <mergeCell ref="A43:B43"/>
    <mergeCell ref="A33:B34"/>
    <mergeCell ref="C33:D34"/>
    <mergeCell ref="E33:F34"/>
    <mergeCell ref="G33:G34"/>
    <mergeCell ref="H33:H34"/>
    <mergeCell ref="I33:I34"/>
    <mergeCell ref="J29:J30"/>
    <mergeCell ref="A31:B32"/>
    <mergeCell ref="C31:D32"/>
    <mergeCell ref="E31:F32"/>
    <mergeCell ref="G31:G32"/>
    <mergeCell ref="H31:H32"/>
    <mergeCell ref="I31:I32"/>
    <mergeCell ref="J31:J32"/>
    <mergeCell ref="A29:B30"/>
    <mergeCell ref="C29:D30"/>
    <mergeCell ref="E29:F30"/>
    <mergeCell ref="G29:G30"/>
    <mergeCell ref="H29:H30"/>
    <mergeCell ref="I29:I30"/>
    <mergeCell ref="J25:J26"/>
    <mergeCell ref="A27:B28"/>
    <mergeCell ref="C27:D28"/>
    <mergeCell ref="E27:F28"/>
    <mergeCell ref="G27:G28"/>
    <mergeCell ref="H27:H28"/>
    <mergeCell ref="I27:I28"/>
    <mergeCell ref="J27:J28"/>
    <mergeCell ref="A25:B26"/>
    <mergeCell ref="C25:D26"/>
    <mergeCell ref="E25:F26"/>
    <mergeCell ref="G25:G26"/>
    <mergeCell ref="H25:H26"/>
    <mergeCell ref="I25:I26"/>
    <mergeCell ref="J21:J22"/>
    <mergeCell ref="A23:B24"/>
    <mergeCell ref="C23:D24"/>
    <mergeCell ref="E23:F24"/>
    <mergeCell ref="G23:G24"/>
    <mergeCell ref="H23:H24"/>
    <mergeCell ref="I23:I24"/>
    <mergeCell ref="J23:J24"/>
    <mergeCell ref="A21:B22"/>
    <mergeCell ref="C21:D22"/>
    <mergeCell ref="E21:F22"/>
    <mergeCell ref="G21:G22"/>
    <mergeCell ref="H21:H22"/>
    <mergeCell ref="I21:I22"/>
    <mergeCell ref="J17:J18"/>
    <mergeCell ref="A19:B20"/>
    <mergeCell ref="C19:D20"/>
    <mergeCell ref="E19:F20"/>
    <mergeCell ref="G19:G20"/>
    <mergeCell ref="H19:H20"/>
    <mergeCell ref="I19:I20"/>
    <mergeCell ref="J19:J20"/>
    <mergeCell ref="A17:B18"/>
    <mergeCell ref="C17:D18"/>
    <mergeCell ref="E17:F18"/>
    <mergeCell ref="G17:G18"/>
    <mergeCell ref="H17:H18"/>
    <mergeCell ref="I17:I18"/>
    <mergeCell ref="M14:R14"/>
    <mergeCell ref="A15:B16"/>
    <mergeCell ref="C15:D16"/>
    <mergeCell ref="E15:F16"/>
    <mergeCell ref="G15:G16"/>
    <mergeCell ref="H15:H16"/>
    <mergeCell ref="I15:I16"/>
    <mergeCell ref="J15:J16"/>
    <mergeCell ref="M11:R11"/>
    <mergeCell ref="M12:R12"/>
    <mergeCell ref="A13:B14"/>
    <mergeCell ref="C13:D14"/>
    <mergeCell ref="E13:F14"/>
    <mergeCell ref="G13:G14"/>
    <mergeCell ref="H13:H14"/>
    <mergeCell ref="I13:I14"/>
    <mergeCell ref="J13:J14"/>
    <mergeCell ref="M13:R13"/>
    <mergeCell ref="M15:R15"/>
    <mergeCell ref="A1:B1"/>
    <mergeCell ref="C1:G1"/>
    <mergeCell ref="A2:B2"/>
    <mergeCell ref="C2:G2"/>
    <mergeCell ref="A3:I4"/>
    <mergeCell ref="A5:I6"/>
    <mergeCell ref="J7:J10"/>
    <mergeCell ref="A11:B12"/>
    <mergeCell ref="C11:D12"/>
    <mergeCell ref="E11:F12"/>
    <mergeCell ref="G11:G12"/>
    <mergeCell ref="H11:H12"/>
    <mergeCell ref="I11:I12"/>
    <mergeCell ref="J11:J12"/>
    <mergeCell ref="A7:B10"/>
    <mergeCell ref="C7:D10"/>
    <mergeCell ref="E7:F10"/>
    <mergeCell ref="G7:G10"/>
    <mergeCell ref="H7:H10"/>
    <mergeCell ref="I7:I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Validitet!$A$100:$A$101</xm:f>
          </x14:formula1>
          <xm:sqref>J11:J32</xm:sqref>
        </x14:dataValidation>
        <x14:dataValidation type="list" allowBlank="1" showInputMessage="1" showErrorMessage="1" xr:uid="{00000000-0002-0000-0600-000001000000}">
          <x14:formula1>
            <xm:f>Validitet!$G$95:$G$99</xm:f>
          </x14:formula1>
          <xm:sqref>C11:D32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T43"/>
  <sheetViews>
    <sheetView workbookViewId="0">
      <selection activeCell="A31" sqref="A31:B32"/>
    </sheetView>
  </sheetViews>
  <sheetFormatPr defaultColWidth="9.28515625" defaultRowHeight="15" x14ac:dyDescent="0.25"/>
  <cols>
    <col min="1" max="1" width="11.5703125" customWidth="1"/>
    <col min="2" max="2" width="12.5703125" customWidth="1"/>
    <col min="3" max="3" width="8.28515625" customWidth="1"/>
    <col min="4" max="4" width="5.7109375" customWidth="1"/>
    <col min="5" max="5" width="9.42578125" customWidth="1"/>
    <col min="6" max="6" width="8.7109375" customWidth="1"/>
    <col min="7" max="8" width="8.42578125" customWidth="1"/>
    <col min="9" max="9" width="8.5703125" customWidth="1"/>
    <col min="12" max="18" width="9.28515625" hidden="1" customWidth="1"/>
    <col min="19" max="20" width="9.28515625" style="3" hidden="1" customWidth="1"/>
  </cols>
  <sheetData>
    <row r="1" spans="1:20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/>
      <c r="J1" s="1" t="s">
        <v>31</v>
      </c>
    </row>
    <row r="2" spans="1:20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20" ht="13.15" customHeight="1" x14ac:dyDescent="0.25">
      <c r="A3" s="72" t="s">
        <v>33</v>
      </c>
      <c r="B3" s="72"/>
      <c r="C3" s="72"/>
      <c r="D3" s="72"/>
      <c r="E3" s="72"/>
      <c r="F3" s="72"/>
      <c r="G3" s="72"/>
      <c r="H3" s="72"/>
      <c r="I3" s="72"/>
    </row>
    <row r="4" spans="1:20" ht="13.15" customHeight="1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20" ht="13.15" customHeight="1" x14ac:dyDescent="0.25">
      <c r="A5" s="73" t="s">
        <v>140</v>
      </c>
      <c r="B5" s="73"/>
      <c r="C5" s="73"/>
      <c r="D5" s="73"/>
      <c r="E5" s="73"/>
      <c r="F5" s="73"/>
      <c r="G5" s="73"/>
      <c r="H5" s="73"/>
      <c r="I5" s="73"/>
    </row>
    <row r="6" spans="1:20" ht="13.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20" ht="15" customHeight="1" x14ac:dyDescent="0.25">
      <c r="A7" s="97" t="s">
        <v>121</v>
      </c>
      <c r="B7" s="97"/>
      <c r="C7" s="110" t="s">
        <v>34</v>
      </c>
      <c r="D7" s="97"/>
      <c r="E7" s="110" t="s">
        <v>35</v>
      </c>
      <c r="F7" s="97"/>
      <c r="G7" s="110" t="s">
        <v>36</v>
      </c>
      <c r="H7" s="110" t="s">
        <v>37</v>
      </c>
      <c r="I7" s="111" t="s">
        <v>38</v>
      </c>
      <c r="J7" s="96" t="s">
        <v>120</v>
      </c>
    </row>
    <row r="8" spans="1:20" x14ac:dyDescent="0.25">
      <c r="A8" s="97"/>
      <c r="B8" s="97"/>
      <c r="C8" s="97"/>
      <c r="D8" s="97"/>
      <c r="E8" s="97"/>
      <c r="F8" s="97"/>
      <c r="G8" s="110"/>
      <c r="H8" s="110"/>
      <c r="I8" s="112"/>
      <c r="J8" s="96"/>
    </row>
    <row r="9" spans="1:20" x14ac:dyDescent="0.25">
      <c r="A9" s="97"/>
      <c r="B9" s="97"/>
      <c r="C9" s="97"/>
      <c r="D9" s="97"/>
      <c r="E9" s="97"/>
      <c r="F9" s="97"/>
      <c r="G9" s="110"/>
      <c r="H9" s="110"/>
      <c r="I9" s="112"/>
      <c r="J9" s="96"/>
    </row>
    <row r="10" spans="1:20" x14ac:dyDescent="0.25">
      <c r="A10" s="97"/>
      <c r="B10" s="97"/>
      <c r="C10" s="97"/>
      <c r="D10" s="97"/>
      <c r="E10" s="97"/>
      <c r="F10" s="97"/>
      <c r="G10" s="110"/>
      <c r="H10" s="110"/>
      <c r="I10" s="112"/>
      <c r="J10" s="96"/>
      <c r="S10" s="3">
        <v>1</v>
      </c>
      <c r="T10" s="3">
        <v>2</v>
      </c>
    </row>
    <row r="11" spans="1:20" ht="23.1" customHeight="1" x14ac:dyDescent="0.25">
      <c r="A11" s="108"/>
      <c r="B11" s="108"/>
      <c r="C11" s="108"/>
      <c r="D11" s="108"/>
      <c r="E11" s="108"/>
      <c r="F11" s="108"/>
      <c r="G11" s="98"/>
      <c r="H11" s="98"/>
      <c r="I11" s="98"/>
      <c r="J11" s="98"/>
      <c r="L11">
        <f>C11</f>
        <v>0</v>
      </c>
      <c r="M11" s="102">
        <v>1</v>
      </c>
      <c r="N11" s="102"/>
      <c r="O11" s="102"/>
      <c r="P11" s="102"/>
      <c r="Q11" s="102"/>
      <c r="R11" s="102"/>
      <c r="S11" s="3">
        <f>SUMIFS($I$11:$I$32,$L$11:$L$32,M11,$J$11:$J$32,$S$10)</f>
        <v>0</v>
      </c>
      <c r="T11" s="3">
        <f>SUMIFS($I$11:$I$32,$L$11:$L$32,M11,$J$11:$J$32,$T$10)</f>
        <v>0</v>
      </c>
    </row>
    <row r="12" spans="1:20" ht="23.1" customHeight="1" x14ac:dyDescent="0.25">
      <c r="A12" s="108"/>
      <c r="B12" s="108"/>
      <c r="C12" s="108"/>
      <c r="D12" s="108"/>
      <c r="E12" s="108"/>
      <c r="F12" s="108"/>
      <c r="G12" s="98"/>
      <c r="H12" s="98"/>
      <c r="I12" s="98"/>
      <c r="J12" s="98"/>
      <c r="M12" s="102">
        <v>2</v>
      </c>
      <c r="N12" s="102"/>
      <c r="O12" s="102"/>
      <c r="P12" s="102"/>
      <c r="Q12" s="102"/>
      <c r="R12" s="102"/>
      <c r="S12" s="3">
        <f t="shared" ref="S12:S15" si="0">SUMIFS($I$11:$I$32,$L$11:$L$32,M12,$J$11:$J$32,$S$10)</f>
        <v>0</v>
      </c>
      <c r="T12" s="3">
        <f t="shared" ref="T12:T15" si="1">SUMIFS($I$11:$I$32,$L$11:$L$32,M12,$J$11:$J$32,$T$10)</f>
        <v>0</v>
      </c>
    </row>
    <row r="13" spans="1:20" ht="23.1" customHeight="1" x14ac:dyDescent="0.25">
      <c r="A13" s="108"/>
      <c r="B13" s="108"/>
      <c r="C13" s="108"/>
      <c r="D13" s="108"/>
      <c r="E13" s="108"/>
      <c r="F13" s="108"/>
      <c r="G13" s="98"/>
      <c r="H13" s="98"/>
      <c r="I13" s="98"/>
      <c r="J13" s="98"/>
      <c r="L13">
        <f>C13</f>
        <v>0</v>
      </c>
      <c r="M13" s="102">
        <v>3</v>
      </c>
      <c r="N13" s="102"/>
      <c r="O13" s="102"/>
      <c r="P13" s="102"/>
      <c r="Q13" s="102"/>
      <c r="R13" s="102"/>
      <c r="S13" s="3">
        <f t="shared" si="0"/>
        <v>0</v>
      </c>
      <c r="T13" s="3">
        <f t="shared" si="1"/>
        <v>0</v>
      </c>
    </row>
    <row r="14" spans="1:20" ht="23.1" customHeight="1" x14ac:dyDescent="0.25">
      <c r="A14" s="108"/>
      <c r="B14" s="108"/>
      <c r="C14" s="108"/>
      <c r="D14" s="108"/>
      <c r="E14" s="108"/>
      <c r="F14" s="108"/>
      <c r="G14" s="98"/>
      <c r="H14" s="98"/>
      <c r="I14" s="98"/>
      <c r="J14" s="98"/>
      <c r="M14" s="102">
        <v>4</v>
      </c>
      <c r="N14" s="102"/>
      <c r="O14" s="102"/>
      <c r="P14" s="102"/>
      <c r="Q14" s="102"/>
      <c r="R14" s="102"/>
      <c r="S14" s="3">
        <f t="shared" si="0"/>
        <v>0</v>
      </c>
      <c r="T14" s="3">
        <f t="shared" si="1"/>
        <v>0</v>
      </c>
    </row>
    <row r="15" spans="1:20" ht="23.1" customHeight="1" x14ac:dyDescent="0.25">
      <c r="A15" s="108"/>
      <c r="B15" s="108"/>
      <c r="C15" s="108"/>
      <c r="D15" s="108"/>
      <c r="E15" s="108"/>
      <c r="F15" s="108"/>
      <c r="G15" s="98"/>
      <c r="H15" s="98"/>
      <c r="I15" s="98"/>
      <c r="J15" s="98"/>
      <c r="L15">
        <f>C15</f>
        <v>0</v>
      </c>
      <c r="M15" s="102">
        <v>5</v>
      </c>
      <c r="N15" s="102"/>
      <c r="O15" s="102"/>
      <c r="P15" s="102"/>
      <c r="Q15" s="102"/>
      <c r="R15" s="102"/>
      <c r="S15" s="3">
        <f t="shared" si="0"/>
        <v>0</v>
      </c>
      <c r="T15" s="3">
        <f t="shared" si="1"/>
        <v>0</v>
      </c>
    </row>
    <row r="16" spans="1:20" ht="23.1" customHeight="1" x14ac:dyDescent="0.25">
      <c r="A16" s="108"/>
      <c r="B16" s="108"/>
      <c r="C16" s="108"/>
      <c r="D16" s="108"/>
      <c r="E16" s="108"/>
      <c r="F16" s="108"/>
      <c r="G16" s="98"/>
      <c r="H16" s="98"/>
      <c r="I16" s="98"/>
      <c r="J16" s="98"/>
    </row>
    <row r="17" spans="1:20" ht="23.1" customHeight="1" x14ac:dyDescent="0.25">
      <c r="A17" s="108"/>
      <c r="B17" s="108"/>
      <c r="C17" s="108"/>
      <c r="D17" s="108"/>
      <c r="E17" s="108"/>
      <c r="F17" s="108"/>
      <c r="G17" s="98"/>
      <c r="H17" s="98"/>
      <c r="I17" s="98"/>
      <c r="J17" s="98"/>
      <c r="L17">
        <f t="shared" ref="L17" si="2">C17</f>
        <v>0</v>
      </c>
      <c r="S17"/>
      <c r="T17"/>
    </row>
    <row r="18" spans="1:20" ht="23.1" customHeight="1" x14ac:dyDescent="0.25">
      <c r="A18" s="108"/>
      <c r="B18" s="108"/>
      <c r="C18" s="108"/>
      <c r="D18" s="108"/>
      <c r="E18" s="108"/>
      <c r="F18" s="108"/>
      <c r="G18" s="98"/>
      <c r="H18" s="98"/>
      <c r="I18" s="98"/>
      <c r="J18" s="98"/>
      <c r="S18"/>
      <c r="T18"/>
    </row>
    <row r="19" spans="1:20" ht="23.1" customHeight="1" x14ac:dyDescent="0.25">
      <c r="A19" s="108"/>
      <c r="B19" s="108"/>
      <c r="C19" s="108"/>
      <c r="D19" s="108"/>
      <c r="E19" s="108"/>
      <c r="F19" s="108"/>
      <c r="G19" s="98"/>
      <c r="H19" s="98"/>
      <c r="I19" s="98"/>
      <c r="J19" s="98"/>
      <c r="L19">
        <f t="shared" ref="L19" si="3">C19</f>
        <v>0</v>
      </c>
      <c r="S19"/>
      <c r="T19"/>
    </row>
    <row r="20" spans="1:20" ht="23.1" customHeight="1" x14ac:dyDescent="0.25">
      <c r="A20" s="108"/>
      <c r="B20" s="108"/>
      <c r="C20" s="108"/>
      <c r="D20" s="108"/>
      <c r="E20" s="108"/>
      <c r="F20" s="108"/>
      <c r="G20" s="98"/>
      <c r="H20" s="98"/>
      <c r="I20" s="98"/>
      <c r="J20" s="98"/>
      <c r="S20"/>
      <c r="T20"/>
    </row>
    <row r="21" spans="1:20" ht="23.1" customHeight="1" x14ac:dyDescent="0.25">
      <c r="A21" s="108"/>
      <c r="B21" s="108"/>
      <c r="C21" s="108"/>
      <c r="D21" s="108"/>
      <c r="E21" s="108"/>
      <c r="F21" s="108"/>
      <c r="G21" s="98"/>
      <c r="H21" s="98"/>
      <c r="I21" s="98"/>
      <c r="J21" s="98"/>
      <c r="L21">
        <f t="shared" ref="L21" si="4">C21</f>
        <v>0</v>
      </c>
      <c r="S21"/>
      <c r="T21"/>
    </row>
    <row r="22" spans="1:20" ht="23.1" customHeight="1" x14ac:dyDescent="0.25">
      <c r="A22" s="108"/>
      <c r="B22" s="108"/>
      <c r="C22" s="108"/>
      <c r="D22" s="108"/>
      <c r="E22" s="108"/>
      <c r="F22" s="108"/>
      <c r="G22" s="98"/>
      <c r="H22" s="98"/>
      <c r="I22" s="98"/>
      <c r="J22" s="98"/>
      <c r="S22"/>
      <c r="T22"/>
    </row>
    <row r="23" spans="1:20" ht="23.1" customHeight="1" x14ac:dyDescent="0.25">
      <c r="A23" s="108"/>
      <c r="B23" s="108"/>
      <c r="C23" s="108"/>
      <c r="D23" s="108"/>
      <c r="E23" s="108"/>
      <c r="F23" s="108"/>
      <c r="G23" s="98"/>
      <c r="H23" s="98"/>
      <c r="I23" s="98"/>
      <c r="J23" s="98"/>
      <c r="L23">
        <f t="shared" ref="L23" si="5">C23</f>
        <v>0</v>
      </c>
      <c r="S23"/>
      <c r="T23"/>
    </row>
    <row r="24" spans="1:20" ht="23.1" customHeight="1" x14ac:dyDescent="0.25">
      <c r="A24" s="108"/>
      <c r="B24" s="108"/>
      <c r="C24" s="108"/>
      <c r="D24" s="108"/>
      <c r="E24" s="108"/>
      <c r="F24" s="108"/>
      <c r="G24" s="98"/>
      <c r="H24" s="98"/>
      <c r="I24" s="98"/>
      <c r="J24" s="98"/>
      <c r="S24"/>
      <c r="T24"/>
    </row>
    <row r="25" spans="1:20" ht="23.1" customHeight="1" x14ac:dyDescent="0.25">
      <c r="A25" s="108"/>
      <c r="B25" s="108"/>
      <c r="C25" s="108"/>
      <c r="D25" s="108"/>
      <c r="E25" s="108"/>
      <c r="F25" s="108"/>
      <c r="G25" s="98"/>
      <c r="H25" s="98"/>
      <c r="I25" s="98"/>
      <c r="J25" s="98"/>
      <c r="L25">
        <f t="shared" ref="L25" si="6">C25</f>
        <v>0</v>
      </c>
      <c r="S25"/>
      <c r="T25"/>
    </row>
    <row r="26" spans="1:20" ht="23.1" customHeight="1" x14ac:dyDescent="0.25">
      <c r="A26" s="108"/>
      <c r="B26" s="108"/>
      <c r="C26" s="108"/>
      <c r="D26" s="108"/>
      <c r="E26" s="108"/>
      <c r="F26" s="108"/>
      <c r="G26" s="98"/>
      <c r="H26" s="98"/>
      <c r="I26" s="98"/>
      <c r="J26" s="98"/>
      <c r="S26"/>
      <c r="T26"/>
    </row>
    <row r="27" spans="1:20" ht="23.1" customHeight="1" x14ac:dyDescent="0.25">
      <c r="A27" s="108"/>
      <c r="B27" s="108"/>
      <c r="C27" s="108"/>
      <c r="D27" s="108"/>
      <c r="E27" s="108"/>
      <c r="F27" s="108"/>
      <c r="G27" s="98"/>
      <c r="H27" s="98"/>
      <c r="I27" s="98"/>
      <c r="J27" s="98"/>
      <c r="L27">
        <f t="shared" ref="L27" si="7">C27</f>
        <v>0</v>
      </c>
      <c r="S27"/>
      <c r="T27"/>
    </row>
    <row r="28" spans="1:20" ht="23.1" customHeight="1" x14ac:dyDescent="0.25">
      <c r="A28" s="108"/>
      <c r="B28" s="108"/>
      <c r="C28" s="108"/>
      <c r="D28" s="108"/>
      <c r="E28" s="108"/>
      <c r="F28" s="108"/>
      <c r="G28" s="98"/>
      <c r="H28" s="98"/>
      <c r="I28" s="98"/>
      <c r="J28" s="98"/>
      <c r="S28"/>
      <c r="T28"/>
    </row>
    <row r="29" spans="1:20" ht="23.1" customHeight="1" x14ac:dyDescent="0.25">
      <c r="A29" s="108"/>
      <c r="B29" s="108"/>
      <c r="C29" s="108"/>
      <c r="D29" s="108"/>
      <c r="E29" s="108"/>
      <c r="F29" s="108"/>
      <c r="G29" s="98"/>
      <c r="H29" s="98"/>
      <c r="I29" s="98"/>
      <c r="J29" s="98"/>
      <c r="L29">
        <f t="shared" ref="L29" si="8">C29</f>
        <v>0</v>
      </c>
      <c r="S29"/>
      <c r="T29"/>
    </row>
    <row r="30" spans="1:20" ht="23.1" customHeight="1" x14ac:dyDescent="0.25">
      <c r="A30" s="108"/>
      <c r="B30" s="108"/>
      <c r="C30" s="108"/>
      <c r="D30" s="108"/>
      <c r="E30" s="108"/>
      <c r="F30" s="108"/>
      <c r="G30" s="98"/>
      <c r="H30" s="98"/>
      <c r="I30" s="98"/>
      <c r="J30" s="98"/>
      <c r="S30"/>
      <c r="T30"/>
    </row>
    <row r="31" spans="1:20" ht="23.1" customHeight="1" x14ac:dyDescent="0.25">
      <c r="A31" s="108"/>
      <c r="B31" s="108"/>
      <c r="C31" s="108"/>
      <c r="D31" s="108"/>
      <c r="E31" s="108"/>
      <c r="F31" s="108"/>
      <c r="G31" s="98"/>
      <c r="H31" s="98"/>
      <c r="I31" s="98"/>
      <c r="J31" s="98"/>
      <c r="L31">
        <f t="shared" ref="L31" si="9">C31</f>
        <v>0</v>
      </c>
      <c r="S31"/>
      <c r="T31"/>
    </row>
    <row r="32" spans="1:20" ht="23.1" customHeight="1" thickBot="1" x14ac:dyDescent="0.3">
      <c r="A32" s="109"/>
      <c r="B32" s="109"/>
      <c r="C32" s="109"/>
      <c r="D32" s="109"/>
      <c r="E32" s="109"/>
      <c r="F32" s="109"/>
      <c r="G32" s="99"/>
      <c r="H32" s="99"/>
      <c r="I32" s="99"/>
      <c r="J32" s="99"/>
      <c r="S32"/>
      <c r="T32"/>
    </row>
    <row r="33" spans="1:10" ht="10.15" customHeight="1" x14ac:dyDescent="0.25">
      <c r="A33" s="105">
        <f>COUNTA(A11:B32)+'Personale 4'!A33:B34</f>
        <v>0</v>
      </c>
      <c r="B33" s="105"/>
      <c r="C33" s="107"/>
      <c r="D33" s="107"/>
      <c r="E33" s="107"/>
      <c r="F33" s="107"/>
      <c r="G33" s="79">
        <f>COUNTA(G11:G32)+'Personale 4'!G33:G34</f>
        <v>0</v>
      </c>
      <c r="H33" s="79">
        <f>COUNTA(H11:H32)+'Personale 4'!H33:H34</f>
        <v>0</v>
      </c>
      <c r="I33" s="79">
        <f>SUM(I11:I32)+'Personale 4'!I33:I34</f>
        <v>0</v>
      </c>
      <c r="J33" s="100"/>
    </row>
    <row r="34" spans="1:10" ht="10.15" customHeight="1" x14ac:dyDescent="0.25">
      <c r="A34" s="106"/>
      <c r="B34" s="106"/>
      <c r="C34" s="95"/>
      <c r="D34" s="95"/>
      <c r="E34" s="95"/>
      <c r="F34" s="95"/>
      <c r="G34" s="80"/>
      <c r="H34" s="80"/>
      <c r="I34" s="80"/>
      <c r="J34" s="101"/>
    </row>
    <row r="35" spans="1:10" ht="15" customHeight="1" x14ac:dyDescent="0.25">
      <c r="A35" s="13"/>
      <c r="B35" s="13"/>
      <c r="C35" s="13"/>
      <c r="D35" s="13"/>
      <c r="E35" s="13"/>
      <c r="F35" s="13"/>
      <c r="G35" s="8"/>
      <c r="H35" s="8"/>
      <c r="I35" s="8"/>
    </row>
    <row r="36" spans="1:10" ht="12" customHeight="1" x14ac:dyDescent="0.25">
      <c r="A36" s="104" t="s">
        <v>103</v>
      </c>
      <c r="B36" s="104"/>
      <c r="C36" s="104"/>
      <c r="D36" s="104"/>
      <c r="E36" s="104"/>
      <c r="F36" s="104"/>
      <c r="G36" s="104"/>
      <c r="H36" s="104"/>
      <c r="I36" s="104"/>
    </row>
    <row r="37" spans="1:10" ht="12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10" ht="10.15" customHeight="1" x14ac:dyDescent="0.25">
      <c r="A38" s="103" t="s">
        <v>39</v>
      </c>
      <c r="B38" s="103"/>
      <c r="C38" s="103"/>
      <c r="D38" s="103"/>
      <c r="E38" s="103"/>
      <c r="F38" s="103"/>
      <c r="G38" s="103"/>
      <c r="H38" s="103"/>
      <c r="I38" s="103"/>
    </row>
    <row r="39" spans="1:10" ht="10.1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10" ht="1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10" ht="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10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10" x14ac:dyDescent="0.25">
      <c r="A43" s="66" t="s">
        <v>32</v>
      </c>
      <c r="B43" s="66"/>
      <c r="C43" s="2" t="str">
        <f>IF(ISBLANK(Forside!D42)," ",Forside!D42)</f>
        <v xml:space="preserve"> </v>
      </c>
    </row>
  </sheetData>
  <sheetProtection sheet="1" objects="1" scenarios="1"/>
  <mergeCells count="105">
    <mergeCell ref="J33:J34"/>
    <mergeCell ref="A36:I37"/>
    <mergeCell ref="A38:I39"/>
    <mergeCell ref="A43:B43"/>
    <mergeCell ref="A33:B34"/>
    <mergeCell ref="C33:D34"/>
    <mergeCell ref="E33:F34"/>
    <mergeCell ref="G33:G34"/>
    <mergeCell ref="H33:H34"/>
    <mergeCell ref="I33:I34"/>
    <mergeCell ref="J29:J30"/>
    <mergeCell ref="A31:B32"/>
    <mergeCell ref="C31:D32"/>
    <mergeCell ref="E31:F32"/>
    <mergeCell ref="G31:G32"/>
    <mergeCell ref="H31:H32"/>
    <mergeCell ref="I31:I32"/>
    <mergeCell ref="J31:J32"/>
    <mergeCell ref="A29:B30"/>
    <mergeCell ref="C29:D30"/>
    <mergeCell ref="E29:F30"/>
    <mergeCell ref="G29:G30"/>
    <mergeCell ref="H29:H30"/>
    <mergeCell ref="I29:I30"/>
    <mergeCell ref="J25:J26"/>
    <mergeCell ref="A27:B28"/>
    <mergeCell ref="C27:D28"/>
    <mergeCell ref="E27:F28"/>
    <mergeCell ref="G27:G28"/>
    <mergeCell ref="H27:H28"/>
    <mergeCell ref="I27:I28"/>
    <mergeCell ref="J27:J28"/>
    <mergeCell ref="A25:B26"/>
    <mergeCell ref="C25:D26"/>
    <mergeCell ref="E25:F26"/>
    <mergeCell ref="G25:G26"/>
    <mergeCell ref="H25:H26"/>
    <mergeCell ref="I25:I26"/>
    <mergeCell ref="J21:J22"/>
    <mergeCell ref="A23:B24"/>
    <mergeCell ref="C23:D24"/>
    <mergeCell ref="E23:F24"/>
    <mergeCell ref="G23:G24"/>
    <mergeCell ref="H23:H24"/>
    <mergeCell ref="I23:I24"/>
    <mergeCell ref="J23:J24"/>
    <mergeCell ref="A21:B22"/>
    <mergeCell ref="C21:D22"/>
    <mergeCell ref="E21:F22"/>
    <mergeCell ref="G21:G22"/>
    <mergeCell ref="H21:H22"/>
    <mergeCell ref="I21:I22"/>
    <mergeCell ref="J17:J18"/>
    <mergeCell ref="A19:B20"/>
    <mergeCell ref="C19:D20"/>
    <mergeCell ref="E19:F20"/>
    <mergeCell ref="G19:G20"/>
    <mergeCell ref="H19:H20"/>
    <mergeCell ref="I19:I20"/>
    <mergeCell ref="J19:J20"/>
    <mergeCell ref="A17:B18"/>
    <mergeCell ref="C17:D18"/>
    <mergeCell ref="E17:F18"/>
    <mergeCell ref="G17:G18"/>
    <mergeCell ref="H17:H18"/>
    <mergeCell ref="I17:I18"/>
    <mergeCell ref="M14:R14"/>
    <mergeCell ref="A15:B16"/>
    <mergeCell ref="C15:D16"/>
    <mergeCell ref="E15:F16"/>
    <mergeCell ref="G15:G16"/>
    <mergeCell ref="H15:H16"/>
    <mergeCell ref="I15:I16"/>
    <mergeCell ref="J15:J16"/>
    <mergeCell ref="M11:R11"/>
    <mergeCell ref="M12:R12"/>
    <mergeCell ref="A13:B14"/>
    <mergeCell ref="C13:D14"/>
    <mergeCell ref="E13:F14"/>
    <mergeCell ref="G13:G14"/>
    <mergeCell ref="H13:H14"/>
    <mergeCell ref="I13:I14"/>
    <mergeCell ref="J13:J14"/>
    <mergeCell ref="M13:R13"/>
    <mergeCell ref="M15:R15"/>
    <mergeCell ref="A1:B1"/>
    <mergeCell ref="C1:G1"/>
    <mergeCell ref="A2:B2"/>
    <mergeCell ref="C2:G2"/>
    <mergeCell ref="A3:I4"/>
    <mergeCell ref="A5:I6"/>
    <mergeCell ref="J7:J10"/>
    <mergeCell ref="A11:B12"/>
    <mergeCell ref="C11:D12"/>
    <mergeCell ref="E11:F12"/>
    <mergeCell ref="G11:G12"/>
    <mergeCell ref="H11:H12"/>
    <mergeCell ref="I11:I12"/>
    <mergeCell ref="J11:J12"/>
    <mergeCell ref="A7:B10"/>
    <mergeCell ref="C7:D10"/>
    <mergeCell ref="E7:F10"/>
    <mergeCell ref="G7:G10"/>
    <mergeCell ref="H7:H10"/>
    <mergeCell ref="I7:I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Validitet!$A$100:$A$101</xm:f>
          </x14:formula1>
          <xm:sqref>J11:J32</xm:sqref>
        </x14:dataValidation>
        <x14:dataValidation type="list" allowBlank="1" showInputMessage="1" showErrorMessage="1" xr:uid="{00000000-0002-0000-0700-000001000000}">
          <x14:formula1>
            <xm:f>Validitet!$G$95:$G$99</xm:f>
          </x14:formula1>
          <xm:sqref>C11:D32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M50"/>
  <sheetViews>
    <sheetView zoomScaleNormal="100" workbookViewId="0">
      <selection activeCell="F25" sqref="F25:F26"/>
    </sheetView>
  </sheetViews>
  <sheetFormatPr defaultRowHeight="15" x14ac:dyDescent="0.25"/>
  <cols>
    <col min="10" max="12" width="9.28515625" hidden="1" customWidth="1"/>
  </cols>
  <sheetData>
    <row r="1" spans="1:13" x14ac:dyDescent="0.25">
      <c r="A1" s="68" t="s">
        <v>6</v>
      </c>
      <c r="B1" s="68"/>
      <c r="C1" s="70" t="str">
        <f>IF(ISBLANK(Forside!B36)," ",Forside!B36)</f>
        <v xml:space="preserve"> </v>
      </c>
      <c r="D1" s="70"/>
      <c r="E1" s="70"/>
      <c r="F1" s="70"/>
      <c r="G1" s="70"/>
      <c r="I1" s="1" t="s">
        <v>40</v>
      </c>
    </row>
    <row r="2" spans="1:13" x14ac:dyDescent="0.25">
      <c r="A2" s="69" t="s">
        <v>7</v>
      </c>
      <c r="B2" s="69"/>
      <c r="C2" s="71" t="str">
        <f>IF(ISBLANK(Forside!B12)," ",Forside!B12)</f>
        <v xml:space="preserve"> </v>
      </c>
      <c r="D2" s="71"/>
      <c r="E2" s="71"/>
      <c r="F2" s="71"/>
      <c r="G2" s="71"/>
    </row>
    <row r="3" spans="1:13" x14ac:dyDescent="0.25">
      <c r="A3" s="72" t="s">
        <v>104</v>
      </c>
      <c r="B3" s="72"/>
      <c r="C3" s="72"/>
      <c r="D3" s="72"/>
      <c r="E3" s="72"/>
      <c r="F3" s="72"/>
      <c r="G3" s="72"/>
      <c r="H3" s="72"/>
      <c r="I3" s="72"/>
    </row>
    <row r="4" spans="1:13" x14ac:dyDescent="0.25">
      <c r="A4" s="72"/>
      <c r="B4" s="72"/>
      <c r="C4" s="72"/>
      <c r="D4" s="72"/>
      <c r="E4" s="72"/>
      <c r="F4" s="72"/>
      <c r="G4" s="72"/>
      <c r="H4" s="72"/>
      <c r="I4" s="72"/>
    </row>
    <row r="5" spans="1:13" x14ac:dyDescent="0.25">
      <c r="A5" s="73" t="s">
        <v>105</v>
      </c>
      <c r="B5" s="73"/>
      <c r="C5" s="73"/>
      <c r="D5" s="73"/>
      <c r="E5" s="73"/>
      <c r="F5" s="73"/>
      <c r="G5" s="73"/>
      <c r="H5" s="73"/>
      <c r="I5" s="73"/>
    </row>
    <row r="6" spans="1:13" x14ac:dyDescent="0.25">
      <c r="A6" s="73"/>
      <c r="B6" s="73"/>
      <c r="C6" s="73"/>
      <c r="D6" s="73"/>
      <c r="E6" s="73"/>
      <c r="F6" s="73"/>
      <c r="G6" s="73"/>
      <c r="H6" s="73"/>
      <c r="I6" s="73"/>
    </row>
    <row r="9" spans="1:13" x14ac:dyDescent="0.25">
      <c r="A9" s="120" t="s">
        <v>451</v>
      </c>
      <c r="B9" s="120"/>
      <c r="C9" s="120"/>
      <c r="D9" s="121" t="s">
        <v>116</v>
      </c>
      <c r="E9" s="121" t="s">
        <v>109</v>
      </c>
      <c r="F9" s="121" t="s">
        <v>117</v>
      </c>
      <c r="G9" s="121" t="s">
        <v>110</v>
      </c>
      <c r="H9" s="119" t="s">
        <v>118</v>
      </c>
      <c r="I9" s="119" t="s">
        <v>111</v>
      </c>
    </row>
    <row r="10" spans="1:13" x14ac:dyDescent="0.25">
      <c r="A10" s="120"/>
      <c r="B10" s="120"/>
      <c r="C10" s="120"/>
      <c r="D10" s="121"/>
      <c r="E10" s="121"/>
      <c r="F10" s="121"/>
      <c r="G10" s="121"/>
      <c r="H10" s="119"/>
      <c r="I10" s="119"/>
    </row>
    <row r="11" spans="1:13" x14ac:dyDescent="0.25">
      <c r="A11" s="120"/>
      <c r="B11" s="120"/>
      <c r="C11" s="120"/>
      <c r="D11" s="121"/>
      <c r="E11" s="121"/>
      <c r="F11" s="121"/>
      <c r="G11" s="121"/>
      <c r="H11" s="119"/>
      <c r="I11" s="119"/>
    </row>
    <row r="12" spans="1:13" x14ac:dyDescent="0.25">
      <c r="A12" s="120"/>
      <c r="B12" s="120"/>
      <c r="C12" s="120"/>
      <c r="D12" s="121"/>
      <c r="E12" s="121"/>
      <c r="F12" s="121"/>
      <c r="G12" s="121"/>
      <c r="H12" s="119"/>
      <c r="I12" s="119"/>
    </row>
    <row r="13" spans="1:13" x14ac:dyDescent="0.25">
      <c r="A13" s="120"/>
      <c r="B13" s="120"/>
      <c r="C13" s="120"/>
      <c r="D13" s="121"/>
      <c r="E13" s="121"/>
      <c r="F13" s="121"/>
      <c r="G13" s="121"/>
      <c r="H13" s="119"/>
      <c r="I13" s="119"/>
    </row>
    <row r="14" spans="1:13" x14ac:dyDescent="0.25">
      <c r="A14" s="120"/>
      <c r="B14" s="120"/>
      <c r="C14" s="120"/>
      <c r="D14" s="121"/>
      <c r="E14" s="121"/>
      <c r="F14" s="121"/>
      <c r="G14" s="121"/>
      <c r="H14" s="119"/>
      <c r="I14" s="119"/>
    </row>
    <row r="15" spans="1:13" ht="15" customHeight="1" x14ac:dyDescent="0.25">
      <c r="A15" s="78" t="s">
        <v>112</v>
      </c>
      <c r="B15" s="78"/>
      <c r="C15" s="78"/>
      <c r="D15" s="115">
        <f>SUM('Personale 1'!S11+'Personale 2'!S11+'Personale 3'!S11+'Personale 4'!S11+'Personale 5'!S11)</f>
        <v>0</v>
      </c>
      <c r="E15" s="113">
        <f>COUNTIFS('Personale 1'!$L$11:$L$32,Personalefordeling!J15,'Personale 1'!$J$11:$J$32,Personalefordeling!$D$28)+COUNTIFS('Personale 2'!$L$11:$L$32,Personalefordeling!J15,'Personale 2'!$J$11:$J$32,Personalefordeling!$D$28)+COUNTIFS('Personale 3'!$L$11:$L$32,Personalefordeling!J15,'Personale 3'!$J$11:$J$32,Personalefordeling!$D$28)+COUNTIFS('Personale 4'!$L$11:$L$32,Personalefordeling!J15,'Personale 4'!$J$11:$J$32,Personalefordeling!$D$28)+COUNTIFS('Personale 5'!$L$11:$L$32,Personalefordeling!J15,'Personale 5'!$J$11:$J$32,Personalefordeling!$D$28)</f>
        <v>0</v>
      </c>
      <c r="F15" s="115">
        <f>SUM('Personale 1'!T11+'Personale 2'!T11+'Personale 3'!T11+'Personale 4'!T11+'Personale 5'!T11)</f>
        <v>0</v>
      </c>
      <c r="G15" s="113">
        <f>COUNTIFS('Personale 1'!$L$11:$L$32,Personalefordeling!J15,'Personale 1'!$J$11:$J$32,Personalefordeling!$E$28)+COUNTIFS('Personale 2'!$L$11:$L$32,Personalefordeling!J15,'Personale 2'!$J$11:$J$32,Personalefordeling!$E$28)+COUNTIFS('Personale 3'!$L$11:$L$32,Personalefordeling!J15,'Personale 3'!$J$11:$J$32,Personalefordeling!$E$28)+COUNTIFS('Personale 4'!$L$11:$L$32,Personalefordeling!J15,'Personale 4'!$J$11:$J$32,Personalefordeling!$E$28)+COUNTIFS('Personale 5'!$L$11:$L$32,Personalefordeling!J15,'Personale 5'!$J$11:$J$32,Personalefordeling!$E$28)</f>
        <v>0</v>
      </c>
      <c r="H15" s="115">
        <f>SUM(D15+F15)</f>
        <v>0</v>
      </c>
      <c r="I15" s="113">
        <f>SUM(E15+G15)</f>
        <v>0</v>
      </c>
      <c r="J15" s="20">
        <v>1</v>
      </c>
      <c r="K15" s="21"/>
      <c r="L15" s="21"/>
      <c r="M15" s="21"/>
    </row>
    <row r="16" spans="1:13" x14ac:dyDescent="0.25">
      <c r="A16" s="78"/>
      <c r="B16" s="78"/>
      <c r="C16" s="78"/>
      <c r="D16" s="115"/>
      <c r="E16" s="113"/>
      <c r="F16" s="115"/>
      <c r="G16" s="113"/>
      <c r="H16" s="115"/>
      <c r="I16" s="113"/>
      <c r="J16" s="17"/>
      <c r="K16" s="18"/>
      <c r="L16" s="19"/>
    </row>
    <row r="17" spans="1:12" ht="15" customHeight="1" x14ac:dyDescent="0.25">
      <c r="A17" s="78" t="s">
        <v>100</v>
      </c>
      <c r="B17" s="78"/>
      <c r="C17" s="78"/>
      <c r="D17" s="115">
        <f>SUM('Personale 1'!S12+'Personale 2'!S12+'Personale 3'!S12+'Personale 4'!S12+'Personale 5'!S12)</f>
        <v>0</v>
      </c>
      <c r="E17" s="113">
        <f>COUNTIFS('Personale 1'!$L$11:$L$32,Personalefordeling!J17,'Personale 1'!$J$11:$J$32,Personalefordeling!$D$28)+COUNTIFS('Personale 2'!$L$11:$L$32,Personalefordeling!J17,'Personale 2'!$J$11:$J$32,Personalefordeling!$D$28)+COUNTIFS('Personale 3'!$L$11:$L$32,Personalefordeling!J17,'Personale 3'!$J$11:$J$32,Personalefordeling!$D$28)+COUNTIFS('Personale 4'!$L$11:$L$32,Personalefordeling!J17,'Personale 4'!$J$11:$J$32,Personalefordeling!$D$28)+COUNTIFS('Personale 5'!$L$11:$L$32,Personalefordeling!J17,'Personale 5'!$J$11:$J$32,Personalefordeling!$D$28)</f>
        <v>0</v>
      </c>
      <c r="F17" s="115">
        <f>SUM('Personale 1'!T12+'Personale 2'!T12+'Personale 3'!T12+'Personale 4'!T12+'Personale 5'!T12)</f>
        <v>0</v>
      </c>
      <c r="G17" s="113">
        <f>COUNTIFS('Personale 1'!$L$11:$L$32,Personalefordeling!J17,'Personale 1'!$J$11:$J$32,Personalefordeling!$E$28)+COUNTIFS('Personale 2'!$L$11:$L$32,Personalefordeling!J17,'Personale 2'!$J$11:$J$32,Personalefordeling!$E$28)+COUNTIFS('Personale 3'!$L$11:$L$32,Personalefordeling!J17,'Personale 3'!$J$11:$J$32,Personalefordeling!$E$28)+COUNTIFS('Personale 4'!$L$11:$L$32,Personalefordeling!J17,'Personale 4'!$J$11:$J$32,Personalefordeling!$E$28)+COUNTIFS('Personale 5'!$L$11:$L$32,Personalefordeling!J17,'Personale 5'!$J$11:$J$32,Personalefordeling!$E$28)</f>
        <v>0</v>
      </c>
      <c r="H17" s="115">
        <f t="shared" ref="H17" si="0">SUM(D17+F17)</f>
        <v>0</v>
      </c>
      <c r="I17" s="113">
        <f t="shared" ref="I17" si="1">SUM(E17+G17)</f>
        <v>0</v>
      </c>
      <c r="J17" s="14">
        <v>2</v>
      </c>
      <c r="K17" s="15"/>
      <c r="L17" s="16"/>
    </row>
    <row r="18" spans="1:12" x14ac:dyDescent="0.25">
      <c r="A18" s="78"/>
      <c r="B18" s="78"/>
      <c r="C18" s="78"/>
      <c r="D18" s="115"/>
      <c r="E18" s="113"/>
      <c r="F18" s="115"/>
      <c r="G18" s="113"/>
      <c r="H18" s="115"/>
      <c r="I18" s="113"/>
      <c r="J18" s="17"/>
      <c r="K18" s="18"/>
      <c r="L18" s="19"/>
    </row>
    <row r="19" spans="1:12" ht="15" customHeight="1" x14ac:dyDescent="0.25">
      <c r="A19" s="78" t="s">
        <v>113</v>
      </c>
      <c r="B19" s="78"/>
      <c r="C19" s="78"/>
      <c r="D19" s="115">
        <f>SUM('Personale 1'!S13+'Personale 2'!S13+'Personale 3'!S13+'Personale 4'!S13+'Personale 5'!S13)</f>
        <v>0</v>
      </c>
      <c r="E19" s="113">
        <f>COUNTIFS('Personale 1'!$L$11:$L$32,Personalefordeling!J19,'Personale 1'!$J$11:$J$32,Personalefordeling!$D$28)+COUNTIFS('Personale 2'!$L$11:$L$32,Personalefordeling!J19,'Personale 2'!$J$11:$J$32,Personalefordeling!$D$28)+COUNTIFS('Personale 3'!$L$11:$L$32,Personalefordeling!J19,'Personale 3'!$J$11:$J$32,Personalefordeling!$D$28)+COUNTIFS('Personale 4'!$L$11:$L$32,Personalefordeling!J19,'Personale 4'!$J$11:$J$32,Personalefordeling!$D$28)+COUNTIFS('Personale 5'!$L$11:$L$32,Personalefordeling!J19,'Personale 5'!$J$11:$J$32,Personalefordeling!$D$28)</f>
        <v>0</v>
      </c>
      <c r="F19" s="115">
        <f>SUM('Personale 1'!T13+'Personale 2'!T13+'Personale 3'!T13+'Personale 4'!T13+'Personale 5'!T13)</f>
        <v>0</v>
      </c>
      <c r="G19" s="113">
        <f>COUNTIFS('Personale 1'!$L$11:$L$32,Personalefordeling!J19,'Personale 1'!$J$11:$J$32,Personalefordeling!$E$28)+COUNTIFS('Personale 2'!$L$11:$L$32,Personalefordeling!J19,'Personale 2'!$J$11:$J$32,Personalefordeling!$E$28)+COUNTIFS('Personale 3'!$L$11:$L$32,Personalefordeling!J19,'Personale 3'!$J$11:$J$32,Personalefordeling!$E$28)+COUNTIFS('Personale 4'!$L$11:$L$32,Personalefordeling!J19,'Personale 4'!$J$11:$J$32,Personalefordeling!$E$28)+COUNTIFS('Personale 5'!$L$11:$L$32,Personalefordeling!J19,'Personale 5'!$J$11:$J$32,Personalefordeling!$E$28)</f>
        <v>0</v>
      </c>
      <c r="H19" s="115">
        <f t="shared" ref="H19" si="2">SUM(D19+F19)</f>
        <v>0</v>
      </c>
      <c r="I19" s="113">
        <f t="shared" ref="I19" si="3">SUM(E19+G19)</f>
        <v>0</v>
      </c>
      <c r="J19" s="14">
        <v>3</v>
      </c>
      <c r="K19" s="15"/>
      <c r="L19" s="16"/>
    </row>
    <row r="20" spans="1:12" x14ac:dyDescent="0.25">
      <c r="A20" s="78"/>
      <c r="B20" s="78"/>
      <c r="C20" s="78"/>
      <c r="D20" s="115"/>
      <c r="E20" s="113"/>
      <c r="F20" s="115"/>
      <c r="G20" s="113"/>
      <c r="H20" s="115"/>
      <c r="I20" s="113"/>
      <c r="J20" s="17"/>
      <c r="K20" s="18"/>
      <c r="L20" s="19"/>
    </row>
    <row r="21" spans="1:12" ht="23.25" customHeight="1" x14ac:dyDescent="0.25">
      <c r="A21" s="122" t="s">
        <v>441</v>
      </c>
      <c r="B21" s="122"/>
      <c r="C21" s="122"/>
      <c r="D21" s="115">
        <f>SUM('Personale 1'!S14+'Personale 2'!S14+'Personale 3'!S14+'Personale 4'!S14+'Personale 5'!S14)</f>
        <v>0</v>
      </c>
      <c r="E21" s="113">
        <f>COUNTIFS('Personale 1'!$L$11:$L$32,Personalefordeling!J21,'Personale 1'!$J$11:$J$32,Personalefordeling!$D$28)+COUNTIFS('Personale 2'!$L$11:$L$32,Personalefordeling!J21,'Personale 2'!$J$11:$J$32,Personalefordeling!$D$28)+COUNTIFS('Personale 3'!$L$11:$L$32,Personalefordeling!J21,'Personale 3'!$J$11:$J$32,Personalefordeling!$D$28)+COUNTIFS('Personale 4'!$L$11:$L$32,Personalefordeling!J21,'Personale 4'!$J$11:$J$32,Personalefordeling!$D$28)+COUNTIFS('Personale 5'!$L$11:$L$32,Personalefordeling!J21,'Personale 5'!$J$11:$J$32,Personalefordeling!$D$28)</f>
        <v>0</v>
      </c>
      <c r="F21" s="115">
        <f>SUM('Personale 1'!T14+'Personale 2'!T14+'Personale 3'!T14+'Personale 4'!T14+'Personale 5'!T14)</f>
        <v>0</v>
      </c>
      <c r="G21" s="113">
        <f>COUNTIFS('Personale 1'!$L$11:$L$32,Personalefordeling!J21,'Personale 1'!$J$11:$J$32,Personalefordeling!$E$28)+COUNTIFS('Personale 2'!$L$11:$L$32,Personalefordeling!J21,'Personale 2'!$J$11:$J$32,Personalefordeling!$E$28)+COUNTIFS('Personale 3'!$L$11:$L$32,Personalefordeling!J21,'Personale 3'!$J$11:$J$32,Personalefordeling!$E$28)+COUNTIFS('Personale 4'!$L$11:$L$32,Personalefordeling!J21,'Personale 4'!$J$11:$J$32,Personalefordeling!$E$28)+COUNTIFS('Personale 5'!$L$11:$L$32,Personalefordeling!J21,'Personale 5'!$J$11:$J$32,Personalefordeling!$E$28)</f>
        <v>0</v>
      </c>
      <c r="H21" s="115">
        <f t="shared" ref="H21:H23" si="4">SUM(D21+F21)</f>
        <v>0</v>
      </c>
      <c r="I21" s="113">
        <f t="shared" ref="I21:I23" si="5">SUM(E21+G21)</f>
        <v>0</v>
      </c>
      <c r="J21" s="14">
        <v>4</v>
      </c>
      <c r="K21" s="15"/>
      <c r="L21" s="16"/>
    </row>
    <row r="22" spans="1:12" ht="22.5" customHeight="1" thickBot="1" x14ac:dyDescent="0.3">
      <c r="A22" s="122"/>
      <c r="B22" s="122"/>
      <c r="C22" s="122"/>
      <c r="D22" s="115"/>
      <c r="E22" s="113"/>
      <c r="F22" s="115"/>
      <c r="G22" s="113"/>
      <c r="H22" s="115"/>
      <c r="I22" s="113"/>
      <c r="J22" s="22"/>
      <c r="K22" s="23"/>
      <c r="L22" s="24"/>
    </row>
    <row r="23" spans="1:12" ht="15" customHeight="1" x14ac:dyDescent="0.25">
      <c r="A23" s="78" t="s">
        <v>440</v>
      </c>
      <c r="B23" s="78"/>
      <c r="C23" s="78"/>
      <c r="D23" s="115">
        <f>SUM('Personale 1'!S15+'Personale 2'!S15+'Personale 3'!S15+'Personale 4'!S15+'Personale 5'!S15)</f>
        <v>0</v>
      </c>
      <c r="E23" s="113">
        <f>COUNTIFS('Personale 1'!$L$11:$L$32,Personalefordeling!J23,'Personale 1'!$J$11:$J$32,Personalefordeling!$D$28)+COUNTIFS('Personale 2'!$L$11:$L$32,Personalefordeling!J23,'Personale 2'!$J$11:$J$32,Personalefordeling!$D$28)+COUNTIFS('Personale 3'!$L$11:$L$32,Personalefordeling!J23,'Personale 3'!$J$11:$J$32,Personalefordeling!$D$28)+COUNTIFS('Personale 4'!$L$11:$L$32,Personalefordeling!J23,'Personale 4'!$J$11:$J$32,Personalefordeling!$D$28)+COUNTIFS('Personale 5'!$L$11:$L$32,Personalefordeling!J23,'Personale 5'!$J$11:$J$32,Personalefordeling!$D$28)</f>
        <v>0</v>
      </c>
      <c r="F23" s="115">
        <f>SUM('Personale 1'!T15+'Personale 2'!T15+'Personale 3'!T15+'Personale 4'!T15+'Personale 5'!T15)</f>
        <v>0</v>
      </c>
      <c r="G23" s="113">
        <f>COUNTIFS('Personale 1'!$L$11:$L$32,Personalefordeling!J23,'Personale 1'!$J$11:$J$32,Personalefordeling!$E$28)+COUNTIFS('Personale 2'!$L$11:$L$32,Personalefordeling!J23,'Personale 2'!$J$11:$J$32,Personalefordeling!$E$28)+COUNTIFS('Personale 3'!$L$11:$L$32,Personalefordeling!J23,'Personale 3'!$J$11:$J$32,Personalefordeling!$E$28)+COUNTIFS('Personale 4'!$L$11:$L$32,Personalefordeling!J23,'Personale 4'!$J$11:$J$32,Personalefordeling!$E$28)+COUNTIFS('Personale 5'!$L$11:$L$32,Personalefordeling!J23,'Personale 5'!$J$11:$J$32,Personalefordeling!$E$28)</f>
        <v>0</v>
      </c>
      <c r="H23" s="115">
        <f t="shared" si="4"/>
        <v>0</v>
      </c>
      <c r="I23" s="113">
        <f t="shared" si="5"/>
        <v>0</v>
      </c>
      <c r="J23" s="21">
        <v>5</v>
      </c>
      <c r="K23" s="21"/>
      <c r="L23" s="21"/>
    </row>
    <row r="24" spans="1:12" ht="15.75" thickBot="1" x14ac:dyDescent="0.3">
      <c r="A24" s="91"/>
      <c r="B24" s="91"/>
      <c r="C24" s="91"/>
      <c r="D24" s="116"/>
      <c r="E24" s="114"/>
      <c r="F24" s="116"/>
      <c r="G24" s="114"/>
      <c r="H24" s="116"/>
      <c r="I24" s="114"/>
      <c r="J24" s="21"/>
      <c r="K24" s="21"/>
      <c r="L24" s="21"/>
    </row>
    <row r="25" spans="1:12" x14ac:dyDescent="0.25">
      <c r="A25" s="123" t="s">
        <v>119</v>
      </c>
      <c r="B25" s="123"/>
      <c r="C25" s="123"/>
      <c r="D25" s="117">
        <f>SUM(D15:D24)</f>
        <v>0</v>
      </c>
      <c r="E25" s="117">
        <f t="shared" ref="E25:I25" si="6">SUM(E15:E24)</f>
        <v>0</v>
      </c>
      <c r="F25" s="117">
        <f t="shared" si="6"/>
        <v>0</v>
      </c>
      <c r="G25" s="117">
        <f t="shared" si="6"/>
        <v>0</v>
      </c>
      <c r="H25" s="117">
        <f t="shared" si="6"/>
        <v>0</v>
      </c>
      <c r="I25" s="117">
        <f t="shared" si="6"/>
        <v>0</v>
      </c>
    </row>
    <row r="26" spans="1:12" x14ac:dyDescent="0.25">
      <c r="A26" s="120"/>
      <c r="B26" s="120"/>
      <c r="C26" s="120"/>
      <c r="D26" s="118"/>
      <c r="E26" s="118"/>
      <c r="F26" s="118"/>
      <c r="G26" s="118"/>
      <c r="H26" s="118"/>
      <c r="I26" s="118"/>
    </row>
    <row r="28" spans="1:12" hidden="1" x14ac:dyDescent="0.25">
      <c r="D28">
        <v>1</v>
      </c>
      <c r="E28">
        <v>2</v>
      </c>
    </row>
    <row r="41" customFormat="1" x14ac:dyDescent="0.25"/>
    <row r="50" spans="1:3" x14ac:dyDescent="0.25">
      <c r="A50" s="66" t="s">
        <v>43</v>
      </c>
      <c r="B50" s="66"/>
      <c r="C50" s="2" t="str">
        <f>IF(ISBLANK(Forside!D43)," ",Forside!D43)</f>
        <v xml:space="preserve"> </v>
      </c>
    </row>
  </sheetData>
  <sheetProtection sheet="1" objects="1" scenarios="1"/>
  <mergeCells count="56">
    <mergeCell ref="A5:I6"/>
    <mergeCell ref="A1:B1"/>
    <mergeCell ref="C1:G1"/>
    <mergeCell ref="A2:B2"/>
    <mergeCell ref="C2:G2"/>
    <mergeCell ref="A3:I4"/>
    <mergeCell ref="A50:B50"/>
    <mergeCell ref="H9:H14"/>
    <mergeCell ref="G9:G14"/>
    <mergeCell ref="D9:D14"/>
    <mergeCell ref="E9:E14"/>
    <mergeCell ref="F9:F14"/>
    <mergeCell ref="A21:C22"/>
    <mergeCell ref="A25:C26"/>
    <mergeCell ref="E17:E18"/>
    <mergeCell ref="F17:F18"/>
    <mergeCell ref="G17:G18"/>
    <mergeCell ref="D19:D20"/>
    <mergeCell ref="E19:E20"/>
    <mergeCell ref="F19:F20"/>
    <mergeCell ref="G19:G20"/>
    <mergeCell ref="D21:D22"/>
    <mergeCell ref="I9:I14"/>
    <mergeCell ref="A9:C14"/>
    <mergeCell ref="A15:C16"/>
    <mergeCell ref="A17:C18"/>
    <mergeCell ref="A19:C20"/>
    <mergeCell ref="H15:H16"/>
    <mergeCell ref="I15:I16"/>
    <mergeCell ref="H17:H18"/>
    <mergeCell ref="I17:I18"/>
    <mergeCell ref="H19:H20"/>
    <mergeCell ref="I19:I20"/>
    <mergeCell ref="D15:D16"/>
    <mergeCell ref="E15:E16"/>
    <mergeCell ref="F15:F16"/>
    <mergeCell ref="G15:G16"/>
    <mergeCell ref="D17:D18"/>
    <mergeCell ref="E21:E22"/>
    <mergeCell ref="F21:F22"/>
    <mergeCell ref="G21:G22"/>
    <mergeCell ref="H21:H22"/>
    <mergeCell ref="I21:I22"/>
    <mergeCell ref="I25:I26"/>
    <mergeCell ref="D25:D26"/>
    <mergeCell ref="E25:E26"/>
    <mergeCell ref="F25:F26"/>
    <mergeCell ref="G25:G26"/>
    <mergeCell ref="H25:H26"/>
    <mergeCell ref="G23:G24"/>
    <mergeCell ref="H23:H24"/>
    <mergeCell ref="I23:I24"/>
    <mergeCell ref="A23:C24"/>
    <mergeCell ref="D23:D24"/>
    <mergeCell ref="E23:E24"/>
    <mergeCell ref="F23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Forside</vt:lpstr>
      <vt:lpstr>Ledelse</vt:lpstr>
      <vt:lpstr>Antal børn</vt:lpstr>
      <vt:lpstr>Personale 1</vt:lpstr>
      <vt:lpstr>Personale 2</vt:lpstr>
      <vt:lpstr>Personale 3</vt:lpstr>
      <vt:lpstr>Personale 4</vt:lpstr>
      <vt:lpstr>Personale 5</vt:lpstr>
      <vt:lpstr>Personalefordeling</vt:lpstr>
      <vt:lpstr>Stuer</vt:lpstr>
      <vt:lpstr>Normering</vt:lpstr>
      <vt:lpstr>Validitet</vt:lpstr>
      <vt:lpstr>Dagpleje</vt:lpstr>
      <vt:lpstr>Institutionsliste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 Grønvold</dc:creator>
  <cp:lastModifiedBy>Dia Fly</cp:lastModifiedBy>
  <cp:lastPrinted>2018-07-26T16:05:38Z</cp:lastPrinted>
  <dcterms:created xsi:type="dcterms:W3CDTF">2018-07-23T17:10:30Z</dcterms:created>
  <dcterms:modified xsi:type="dcterms:W3CDTF">2025-10-13T10:08:19Z</dcterms:modified>
</cp:coreProperties>
</file>